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一般公共预算支出-上年数'!$A$1:$F$28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政府性基金预算支出表'!$A$1:$E$18</definedName>
    <definedName name="_xlnm.Print_Area" localSheetId="6">'6 部门收支总表'!$A$1:$D$23</definedName>
    <definedName name="_xlnm.Print_Area" localSheetId="7">'7 部门收入总表'!$A$1:$L$14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<sst xmlns="http://schemas.openxmlformats.org/spreadsheetml/2006/main" count="1360" uniqueCount="515">
  <si>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</si>
  <si>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</si>
  <si>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</si>
  <si>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</si>
  <si>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</si>
  <si>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</si>
  <si>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</si>
  <si>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</si>
  <si>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</si>
  <si>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</si>
  <si>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</si>
  <si>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</si>
  <si>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</si>
  <si>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</si>
  <si>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</si>
  <si>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</si>
  <si>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</si>
  <si>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</si>
  <si>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</si>
  <si>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</si>
  <si>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</si>
  <si>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</si>
  <si>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</si>
  <si>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</si>
  <si>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</si>
  <si>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</si>
  <si>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</si>
  <si>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</si>
  <si>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</si>
  <si>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</si>
  <si>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</si>
  <si>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</si>
  <si>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</si>
  <si>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</si>
  <si>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</si>
  <si>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</si>
  <si>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</si>
  <si>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</si>
  <si>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</si>
  <si>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</si>
  <si>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</si>
  <si>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</si>
  <si>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</si>
  <si>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</si>
  <si>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</si>
  <si>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</si>
  <si>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</si>
  <si>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</si>
  <si>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</si>
  <si>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</si>
  <si>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</si>
  <si>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</si>
  <si>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</si>
  <si>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</si>
  <si>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</si>
  <si>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</si>
  <si>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</si>
  <si>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</si>
  <si>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</si>
  <si>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</si>
  <si>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</si>
  <si>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</si>
  <si>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</si>
  <si>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</si>
  <si>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</si>
  <si>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</si>
  <si>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</si>
  <si>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</si>
  <si>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</si>
  <si>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</si>
  <si>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</si>
  <si>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</si>
  <si>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</si>
  <si>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</si>
  <si>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</si>
  <si>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</si>
  <si>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</si>
  <si>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</si>
  <si>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</si>
  <si>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</si>
  <si>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</si>
  <si>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</si>
  <si>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</si>
  <si>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</si>
  <si>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</si>
  <si>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</si>
  <si>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</si>
  <si>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</si>
  <si>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</si>
  <si>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</si>
  <si>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</si>
  <si>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</si>
  <si>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</si>
  <si>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</si>
  <si>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</si>
  <si>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</si>
  <si>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</si>
  <si>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</si>
  <si>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</si>
  <si>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</si>
  <si>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</si>
  <si>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</si>
  <si>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</si>
  <si>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</si>
  <si>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</si>
  <si>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</si>
  <si>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</si>
  <si>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</si>
  <si>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</si>
  <si>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</si>
  <si>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</si>
  <si>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</si>
  <si>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</si>
  <si>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</si>
  <si>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</si>
  <si>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</si>
  <si>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</si>
  <si>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</si>
  <si>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</si>
  <si>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</si>
  <si>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</si>
  <si>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</si>
  <si>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</si>
  <si>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</si>
  <si>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</si>
  <si>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</si>
  <si>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</si>
  <si>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</si>
  <si>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</si>
  <si>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</si>
  <si>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</si>
  <si>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</si>
  <si>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</si>
  <si>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</si>
  <si>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</si>
  <si>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</si>
  <si>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</si>
  <si>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</si>
  <si>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</si>
  <si>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</si>
  <si>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</si>
  <si>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</si>
  <si>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</si>
  <si>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</si>
  <si>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</si>
  <si>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</si>
  <si>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</si>
  <si>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</si>
  <si>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</si>
  <si>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</si>
  <si>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</si>
  <si>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</si>
  <si>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</si>
  <si>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</si>
  <si>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</si>
  <si>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</si>
  <si>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</si>
  <si>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</si>
  <si>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</si>
  <si>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</si>
  <si>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</si>
  <si>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</si>
  <si>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</si>
  <si>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</si>
  <si>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</si>
  <si>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</si>
  <si>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</si>
  <si>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</si>
  <si>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</si>
  <si>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</si>
  <si>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</si>
  <si>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</si>
  <si>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</si>
  <si>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</si>
  <si>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</si>
  <si>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</si>
  <si>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</si>
  <si>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</si>
  <si>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</si>
  <si>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</si>
  <si>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</si>
  <si>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</si>
  <si>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</si>
  <si>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</si>
  <si>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</si>
  <si>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</si>
  <si>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</si>
  <si>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</si>
  <si>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</si>
  <si>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</si>
  <si>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</si>
  <si>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</si>
  <si>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</si>
  <si>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</si>
  <si>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</si>
  <si>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</si>
  <si>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</si>
  <si>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</si>
  <si>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</si>
  <si>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</si>
  <si>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</si>
  <si>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</si>
  <si>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</si>
  <si>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</si>
  <si>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</si>
  <si>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</si>
  <si>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</si>
  <si>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</si>
  <si>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</si>
  <si>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</si>
  <si>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</si>
  <si>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</si>
  <si>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</si>
  <si>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</si>
  <si>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</si>
  <si>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</si>
  <si>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</si>
  <si>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</si>
  <si>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</si>
  <si>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</si>
  <si>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</si>
  <si>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</si>
  <si>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</si>
  <si>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</si>
  <si>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</si>
  <si>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</si>
  <si>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</si>
  <si>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</si>
  <si>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</si>
  <si>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</si>
  <si>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</si>
  <si>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</si>
  <si>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</si>
  <si>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</si>
  <si>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</si>
  <si>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</si>
  <si>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</si>
  <si>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</si>
  <si>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</si>
  <si>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</si>
  <si>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</si>
  <si>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</si>
  <si>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</si>
  <si>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</si>
  <si>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</si>
  <si>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</si>
  <si>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</si>
  <si>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</si>
  <si>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</si>
  <si>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</si>
  <si>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</si>
  <si>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</si>
  <si>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</si>
  <si>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</si>
  <si>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</si>
  <si>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</si>
  <si>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</si>
  <si>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</si>
  <si>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</si>
  <si>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</si>
  <si>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</si>
  <si>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</si>
  <si>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</si>
  <si>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</si>
  <si>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</si>
  <si>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</si>
  <si>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</si>
  <si>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</si>
  <si>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</si>
  <si>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</si>
  <si>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</si>
  <si>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</si>
  <si>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</si>
  <si>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</si>
  <si>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</si>
  <si>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</si>
  <si>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</si>
  <si>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</si>
  <si>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</si>
  <si>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</si>
  <si>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</si>
  <si>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</si>
  <si>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</si>
  <si>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</si>
  <si>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</si>
  <si>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</si>
  <si>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</si>
  <si>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</si>
  <si>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</si>
  <si>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</si>
  <si>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</si>
  <si>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</si>
  <si>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</si>
  <si>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</si>
  <si>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</si>
  <si>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</si>
  <si>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</si>
  <si>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</si>
  <si>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</si>
  <si>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</si>
  <si>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</si>
  <si>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</si>
  <si>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</si>
  <si>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</si>
  <si>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</si>
  <si>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</si>
  <si>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</si>
  <si>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</si>
  <si>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</si>
  <si>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</si>
  <si>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</si>
  <si>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</si>
  <si>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重庆市綦江区规划局财政拨款收支总表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</si>
  <si>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</si>
  <si>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</si>
  <si>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</si>
  <si>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</si>
  <si>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</si>
  <si>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</si>
  <si>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</si>
  <si>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</si>
  <si>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</si>
  <si>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</si>
  <si>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</si>
  <si>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</si>
  <si>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</si>
  <si>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</si>
  <si>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</si>
  <si>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</si>
  <si>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</si>
  <si>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</si>
  <si>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</si>
  <si>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重庆市綦江区规划局一般公共预算财政拨款支出预算表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</si>
  <si>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</si>
  <si>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</si>
  <si>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</si>
  <si>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</si>
  <si>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</si>
  <si>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</si>
  <si>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</si>
  <si>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</si>
  <si>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</si>
  <si>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</si>
  <si>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</si>
  <si>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</si>
  <si>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</si>
  <si>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</si>
  <si>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</si>
  <si>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</si>
  <si>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</si>
  <si>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</si>
  <si>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</si>
  <si>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</si>
  <si>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>城乡社区管理事务</t>
  </si>
  <si>
    <t>行政运行</t>
  </si>
  <si>
    <t>其他城乡社区管理事务支出</t>
  </si>
  <si>
    <t>城乡社区规划与管理</t>
  </si>
  <si>
    <t>国有土地使用权出让收入及对应专项债务收入安排的支出</t>
  </si>
  <si>
    <t>其他国有土地使用权出让收入安排的支出</t>
  </si>
  <si>
    <t>住房保障支出</t>
  </si>
  <si>
    <t>22102</t>
  </si>
  <si>
    <t>住房改革支出</t>
  </si>
  <si>
    <t>住房公积金</t>
  </si>
  <si>
    <t>表3</t>
  </si>
  <si>
    <t>重庆市綦江区规划局一般公共预算财政拨款基本支出预算表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</si>
  <si>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</si>
  <si>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</si>
  <si>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</si>
  <si>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</si>
  <si>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</si>
  <si>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</si>
  <si>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</si>
  <si>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</si>
  <si>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</si>
  <si>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</si>
  <si>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</si>
  <si>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</si>
  <si>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</si>
  <si>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</si>
  <si>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</si>
  <si>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</si>
  <si>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</si>
  <si>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</si>
  <si>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</si>
  <si>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</si>
  <si>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</si>
  <si>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</si>
  <si>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</si>
  <si>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</si>
  <si>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</si>
  <si>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</si>
  <si>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</si>
  <si>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</si>
  <si>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</si>
  <si>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</si>
  <si>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</si>
  <si>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</si>
  <si>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</si>
  <si>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</si>
  <si>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</si>
  <si>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</si>
  <si>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</si>
  <si>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</si>
  <si>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</si>
  <si>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</si>
  <si>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</si>
  <si>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</si>
  <si>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</si>
  <si>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</si>
  <si>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</si>
  <si>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</si>
  <si>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</si>
  <si>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</si>
  <si>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</si>
  <si>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</si>
  <si>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</si>
  <si>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</si>
  <si>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</si>
  <si>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</si>
  <si>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</si>
  <si>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</si>
  <si>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</si>
  <si>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</si>
  <si>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</si>
  <si>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</si>
  <si>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</si>
  <si>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</si>
  <si>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</si>
  <si>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</si>
  <si>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</si>
  <si>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</si>
  <si>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</si>
  <si>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</si>
  <si>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</si>
  <si>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</si>
  <si>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</si>
  <si>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</si>
  <si>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</si>
  <si>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</si>
  <si>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</si>
  <si>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</si>
  <si>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</si>
  <si>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</si>
  <si>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</si>
  <si>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</si>
  <si>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</si>
  <si>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</si>
  <si>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</si>
  <si>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</si>
  <si>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</si>
  <si>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</si>
  <si>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</si>
  <si>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</si>
  <si>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</si>
  <si>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</si>
  <si>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</si>
  <si>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</si>
  <si>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</si>
  <si>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</si>
  <si>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</si>
  <si>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</si>
  <si>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</si>
  <si>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</si>
  <si>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</si>
  <si>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</si>
  <si>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重庆市綦江区规划局一般公共预算“三公”经费支出表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</si>
  <si>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</si>
  <si>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</si>
  <si>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</si>
  <si>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</si>
  <si>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</si>
  <si>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</si>
  <si>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重庆市綦江区规划局政府性基金预算支出表</t>
  </si>
  <si>
    <t>本年政府性基金预算财政拨款支出</t>
  </si>
  <si>
    <t>21208</t>
  </si>
  <si>
    <t xml:space="preserve">  国有土地使用权出让收入及对应专项债务收入安排的支出</t>
  </si>
  <si>
    <t>2120899</t>
  </si>
  <si>
    <t xml:space="preserve">    其他国有土地使用权出让收入安排的支出</t>
  </si>
  <si>
    <t>表6</t>
  </si>
  <si>
    <t>重庆市綦江区规划局部门收支总表</t>
  </si>
  <si>
    <t>一般公共预算拨款收入</t>
  </si>
  <si>
    <t>一般公共服务支出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</si>
  <si>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</si>
  <si>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</si>
  <si>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</si>
  <si>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</si>
  <si>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</si>
  <si>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</si>
  <si>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</si>
  <si>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</si>
  <si>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</si>
  <si>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</si>
  <si>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</si>
  <si>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</si>
  <si>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</si>
  <si>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重庆市綦江区规划局部门收入总表</t>
  </si>
  <si>
    <t>科目</t>
  </si>
  <si>
    <t>非教育收费收入</t>
  </si>
  <si>
    <t>教育收费收入</t>
  </si>
  <si>
    <t>行政事业单位离退休</t>
  </si>
  <si>
    <t>机关事业单位基本养老保险缴费支出</t>
  </si>
  <si>
    <t>机关事业单位职业年金缴费支出</t>
  </si>
  <si>
    <t>其他行政事业单位离退休支出</t>
  </si>
  <si>
    <t>医疗保障</t>
  </si>
  <si>
    <t>行政单位医疗</t>
  </si>
  <si>
    <t>事业单位医疗</t>
  </si>
  <si>
    <t>公务员医疗补助</t>
  </si>
  <si>
    <t>其他行政事业单位医疗支出</t>
  </si>
  <si>
    <t>表8</t>
  </si>
  <si>
    <t>重庆市綦江区规划局部门支出总表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</si>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</sst>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00"/>
  </numFmts>
  <fonts count="39">
    <font>
      <sz val="11"/>
      <color theme="1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indexed="8"/>
      <name val="等线"/>
      <charset val="134"/>
    </font>
    <font>
      <sz val="11"/>
      <name val="Arial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5" borderId="1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37" fillId="4" borderId="16" applyNumberFormat="0" applyAlignment="0" applyProtection="0">
      <alignment vertical="center"/>
    </xf>
    <xf numFmtId="0" fontId="38" fillId="28" borderId="22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81">
    <xf numFmtId="0" fontId="0" fillId="0" borderId="0" xfId="0"/>
    <xf numFmtId="0" fontId="1" fillId="0" borderId="0" xfId="50"/>
    <xf numFmtId="0" fontId="1" fillId="0" borderId="0" xfId="50" applyAlignment="1">
      <alignment wrapText="1"/>
    </xf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 applyAlignment="1">
      <alignment wrapText="1"/>
    </xf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 wrapText="1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 wrapText="1"/>
    </xf>
    <xf numFmtId="0" fontId="5" fillId="0" borderId="0" xfId="50" applyFont="1"/>
    <xf numFmtId="0" fontId="5" fillId="0" borderId="0" xfId="50" applyFont="1" applyFill="1" applyAlignment="1">
      <alignment wrapText="1"/>
    </xf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left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 applyProtection="1">
      <alignment horizontal="left" vertical="center"/>
    </xf>
    <xf numFmtId="0" fontId="7" fillId="0" borderId="1" xfId="50" applyNumberFormat="1" applyFont="1" applyFill="1" applyBorder="1" applyAlignment="1" applyProtection="1">
      <alignment horizontal="left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/>
    <xf numFmtId="0" fontId="7" fillId="0" borderId="4" xfId="50" applyNumberFormat="1" applyFont="1" applyFill="1" applyBorder="1" applyAlignment="1" applyProtection="1">
      <alignment horizontal="left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1" fillId="0" borderId="1" xfId="50" applyBorder="1"/>
    <xf numFmtId="49" fontId="7" fillId="0" borderId="4" xfId="50" applyNumberFormat="1" applyFont="1" applyFill="1" applyBorder="1" applyAlignment="1" applyProtection="1">
      <alignment horizontal="left" vertical="center"/>
    </xf>
    <xf numFmtId="176" fontId="7" fillId="0" borderId="1" xfId="50" applyNumberFormat="1" applyFont="1" applyFill="1" applyBorder="1" applyAlignment="1" applyProtection="1">
      <alignment horizontal="left" vertical="center" wrapText="1"/>
    </xf>
    <xf numFmtId="0" fontId="1" fillId="0" borderId="0" xfId="50" applyFill="1"/>
    <xf numFmtId="0" fontId="4" fillId="0" borderId="0" xfId="50" applyNumberFormat="1" applyFont="1" applyFill="1" applyAlignment="1" applyProtection="1">
      <alignment horizontal="centerContinuous" wrapText="1"/>
    </xf>
    <xf numFmtId="0" fontId="2" fillId="0" borderId="0" xfId="50" applyNumberFormat="1" applyFont="1" applyFill="1" applyAlignment="1" applyProtection="1">
      <alignment horizontal="centerContinuous"/>
    </xf>
    <xf numFmtId="0" fontId="2" fillId="0" borderId="0" xfId="50" applyNumberFormat="1" applyFont="1" applyFill="1" applyAlignment="1" applyProtection="1">
      <alignment horizontal="centerContinuous" wrapText="1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4" fontId="5" fillId="0" borderId="9" xfId="50" applyNumberFormat="1" applyFont="1" applyFill="1" applyBorder="1" applyAlignment="1" applyProtection="1">
      <alignment horizontal="right" vertical="center" wrapText="1"/>
    </xf>
    <xf numFmtId="0" fontId="1" fillId="0" borderId="1" xfId="50" applyFont="1" applyFill="1" applyBorder="1"/>
    <xf numFmtId="0" fontId="5" fillId="0" borderId="1" xfId="50" applyFont="1" applyFill="1" applyBorder="1" applyAlignment="1">
      <alignment horizontal="center"/>
    </xf>
    <xf numFmtId="0" fontId="1" fillId="0" borderId="1" xfId="50" applyFont="1" applyBorder="1"/>
    <xf numFmtId="0" fontId="8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9" fillId="0" borderId="0" xfId="50" applyFont="1" applyFill="1" applyAlignment="1">
      <alignment horizontal="right" vertical="center"/>
    </xf>
    <xf numFmtId="0" fontId="9" fillId="0" borderId="0" xfId="50" applyFont="1" applyFill="1" applyAlignment="1">
      <alignment vertical="center"/>
    </xf>
    <xf numFmtId="0" fontId="8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5" fillId="0" borderId="0" xfId="50" applyFont="1" applyFill="1"/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Continuous" vertical="center" wrapText="1"/>
    </xf>
    <xf numFmtId="0" fontId="5" fillId="0" borderId="10" xfId="50" applyFont="1" applyFill="1" applyBorder="1" applyAlignment="1">
      <alignment vertical="center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5" fillId="0" borderId="3" xfId="50" applyFont="1" applyBorder="1" applyAlignment="1">
      <alignment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9" xfId="50" applyFont="1" applyBorder="1" applyAlignment="1">
      <alignment vertical="center"/>
    </xf>
    <xf numFmtId="4" fontId="5" fillId="0" borderId="12" xfId="49" applyNumberFormat="1" applyFont="1" applyBorder="1" applyAlignment="1">
      <alignment horizontal="left" vertical="center" wrapText="1"/>
    </xf>
    <xf numFmtId="4" fontId="5" fillId="0" borderId="4" xfId="49" applyNumberFormat="1" applyFont="1" applyBorder="1" applyAlignment="1">
      <alignment horizontal="right" vertical="center"/>
    </xf>
    <xf numFmtId="0" fontId="5" fillId="0" borderId="9" xfId="50" applyFont="1" applyBorder="1" applyAlignment="1">
      <alignment horizontal="left" vertical="center"/>
    </xf>
    <xf numFmtId="0" fontId="5" fillId="0" borderId="9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4" fontId="5" fillId="0" borderId="12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left" vertical="center" wrapText="1"/>
    </xf>
    <xf numFmtId="0" fontId="5" fillId="0" borderId="12" xfId="50" applyFont="1" applyFill="1" applyBorder="1" applyAlignment="1">
      <alignment vertical="center" wrapText="1"/>
    </xf>
    <xf numFmtId="4" fontId="5" fillId="0" borderId="12" xfId="50" applyNumberFormat="1" applyFont="1" applyBorder="1" applyAlignment="1">
      <alignment vertical="center" wrapText="1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2" xfId="50" applyFont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4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0" fontId="9" fillId="0" borderId="0" xfId="50" applyFont="1" applyFill="1"/>
    <xf numFmtId="0" fontId="3" fillId="0" borderId="0" xfId="50" applyFont="1" applyFill="1" applyAlignment="1">
      <alignment horizontal="centerContinuous"/>
    </xf>
    <xf numFmtId="0" fontId="11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5" fillId="0" borderId="4" xfId="5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5" fillId="0" borderId="9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0" fontId="7" fillId="0" borderId="6" xfId="50" applyFont="1" applyFill="1" applyBorder="1" applyAlignment="1">
      <alignment horizontal="left" vertical="center" wrapText="1"/>
    </xf>
    <xf numFmtId="0" fontId="7" fillId="0" borderId="0" xfId="50" applyFont="1" applyFill="1" applyAlignment="1">
      <alignment horizontal="left" vertical="center" wrapText="1"/>
    </xf>
    <xf numFmtId="0" fontId="11" fillId="0" borderId="0" xfId="50" applyFont="1" applyFill="1" applyAlignment="1">
      <alignment horizontal="centerContinuous"/>
    </xf>
    <xf numFmtId="0" fontId="9" fillId="0" borderId="0" xfId="50" applyFont="1"/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9" xfId="50" applyNumberFormat="1" applyFont="1" applyFill="1" applyBorder="1" applyAlignment="1" applyProtection="1"/>
    <xf numFmtId="0" fontId="8" fillId="0" borderId="0" xfId="50" applyFont="1" applyAlignment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 wrapText="1"/>
    </xf>
    <xf numFmtId="4" fontId="5" fillId="0" borderId="12" xfId="50" applyNumberFormat="1" applyFont="1" applyFill="1" applyBorder="1" applyAlignment="1" applyProtection="1">
      <alignment horizontal="right" vertical="center" wrapText="1"/>
    </xf>
    <xf numFmtId="0" fontId="8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left" vertical="center"/>
    </xf>
    <xf numFmtId="0" fontId="6" fillId="0" borderId="5" xfId="50" applyNumberFormat="1" applyFont="1" applyFill="1" applyBorder="1" applyAlignment="1" applyProtection="1">
      <alignment horizontal="left" vertical="center"/>
    </xf>
    <xf numFmtId="0" fontId="5" fillId="0" borderId="3" xfId="5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4" xfId="50" applyNumberFormat="1" applyFont="1" applyFill="1" applyBorder="1" applyAlignment="1" applyProtection="1">
      <alignment horizontal="center" vertical="center"/>
    </xf>
    <xf numFmtId="0" fontId="7" fillId="0" borderId="5" xfId="50" applyNumberFormat="1" applyFont="1" applyFill="1" applyBorder="1" applyAlignment="1" applyProtection="1">
      <alignment horizontal="left" vertical="center"/>
    </xf>
    <xf numFmtId="176" fontId="7" fillId="0" borderId="5" xfId="50" applyNumberFormat="1" applyFont="1" applyFill="1" applyBorder="1" applyAlignment="1" applyProtection="1">
      <alignment horizontal="left" vertical="center"/>
    </xf>
    <xf numFmtId="177" fontId="7" fillId="0" borderId="4" xfId="50" applyNumberFormat="1" applyFont="1" applyFill="1" applyBorder="1" applyAlignment="1" applyProtection="1">
      <alignment horizontal="center" vertical="center"/>
    </xf>
    <xf numFmtId="4" fontId="5" fillId="0" borderId="4" xfId="50" applyNumberFormat="1" applyFont="1" applyFill="1" applyBorder="1" applyAlignment="1" applyProtection="1">
      <alignment horizontal="right" vertical="center"/>
    </xf>
    <xf numFmtId="4" fontId="5" fillId="0" borderId="3" xfId="50" applyNumberFormat="1" applyFont="1" applyFill="1" applyBorder="1" applyAlignment="1" applyProtection="1">
      <alignment horizontal="right" vertical="center"/>
    </xf>
    <xf numFmtId="0" fontId="9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9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centerContinuous"/>
    </xf>
    <xf numFmtId="0" fontId="9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right" vertical="center" wrapText="1"/>
    </xf>
    <xf numFmtId="4" fontId="5" fillId="0" borderId="4" xfId="49" applyNumberFormat="1" applyFont="1" applyBorder="1" applyAlignment="1">
      <alignment horizontal="left" vertical="center"/>
    </xf>
    <xf numFmtId="0" fontId="5" fillId="0" borderId="9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9" xfId="49" applyFont="1" applyBorder="1" applyAlignment="1">
      <alignment horizontal="left" vertical="center"/>
    </xf>
    <xf numFmtId="4" fontId="5" fillId="0" borderId="4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6" xfId="49" applyBorder="1" applyAlignment="1">
      <alignment wrapText="1"/>
    </xf>
    <xf numFmtId="0" fontId="9" fillId="0" borderId="0" xfId="49" applyFont="1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4" hidden="1" customWidth="1"/>
    <col min="2" max="2" width="15.375" style="174" customWidth="1"/>
    <col min="3" max="3" width="59.75" customWidth="1"/>
    <col min="4" max="4" width="13" style="174" customWidth="1"/>
    <col min="5" max="5" width="101.5" customWidth="1"/>
    <col min="6" max="6" width="29.25" customWidth="1"/>
    <col min="7" max="7" width="30.75" style="174" customWidth="1"/>
    <col min="8" max="8" width="28.5" style="174" customWidth="1"/>
    <col min="9" max="9" width="72.875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2.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2.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2.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2.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2.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2.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2.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2.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2.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2.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2.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2.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2.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2.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2.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2.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2.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2.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2.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2.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2.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2.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2.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2.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2.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2.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2.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2.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2.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2.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2.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2.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2.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2.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2.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2.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2.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2.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2.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2.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2.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2.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2.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2.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2.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2.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2.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2.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2.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2.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2.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2.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2.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2.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2.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2.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2.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2.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2.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2.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2.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2.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2.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2.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2.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2.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2.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2.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2.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2.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2.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2.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2.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2.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2.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2.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2.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2.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2.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2.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2.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2.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2.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2.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2.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2.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2.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2.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2.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2.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2.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2.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2.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2.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2.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2.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2.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2.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2.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2.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2.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2.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2.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2.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2.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2.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2.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2.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2.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2.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2.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2.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2.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2.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2.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2.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2.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2.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2.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2.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2.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2.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2.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2.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2.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2.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2.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2.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2.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2.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2.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2.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2.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2.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2.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2.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2.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2.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2.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2.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2.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2.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2.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2.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2.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2.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2.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2.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2.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2.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2.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2.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2.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2.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2.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2.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2.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2.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2.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2.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2.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2.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2.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2.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2.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2.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2.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2.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2.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2.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2.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2.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2.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2.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2.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2.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2.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2.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2.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2.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2.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2.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2.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2.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2.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2.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2.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2.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2.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2.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2.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2.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2.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2.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2.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2.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2.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2.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2.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2.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2.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2.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2.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2.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2.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2.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2.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2.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2.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2.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2.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2.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2.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2.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2.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2.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2.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2.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2.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2.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2.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2.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2.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2.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2.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2.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2.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2.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2.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2.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2.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2.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2.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2.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2.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2.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2.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2.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2.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2.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2.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2.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2.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2.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2.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2.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2.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2.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2.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2.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2.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2.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2.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2.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2.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workbookViewId="0">
      <selection activeCell="J9" sqref="J9"/>
    </sheetView>
  </sheetViews>
  <sheetFormatPr defaultColWidth="6.875" defaultRowHeight="20.1" customHeight="1"/>
  <cols>
    <col min="1" max="1" width="21.25" style="144" customWidth="1"/>
    <col min="2" max="2" width="14.25" style="144" customWidth="1"/>
    <col min="3" max="3" width="18.375" style="144" customWidth="1"/>
    <col min="4" max="4" width="13.375" style="144" customWidth="1"/>
    <col min="5" max="5" width="14.375" style="144" customWidth="1"/>
    <col min="6" max="6" width="12" style="144" customWidth="1"/>
    <col min="7" max="7" width="14.25" style="144" customWidth="1"/>
    <col min="8" max="16384" width="6.875" style="145"/>
  </cols>
  <sheetData>
    <row r="1" s="143" customFormat="1" customHeight="1" spans="1:7">
      <c r="A1" s="146" t="s">
        <v>311</v>
      </c>
      <c r="B1" s="147"/>
      <c r="C1" s="147"/>
      <c r="D1" s="147"/>
      <c r="E1" s="147"/>
      <c r="F1" s="147"/>
      <c r="G1" s="147"/>
    </row>
    <row r="2" s="143" customFormat="1" ht="39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3" customFormat="1" customHeight="1" spans="1:7">
      <c r="A3" s="150"/>
      <c r="B3" s="147"/>
      <c r="C3" s="147"/>
      <c r="D3" s="147"/>
      <c r="E3" s="147"/>
      <c r="F3" s="147"/>
      <c r="G3" s="147"/>
    </row>
    <row r="4" s="143" customFormat="1" ht="30.75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3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3" customFormat="1" ht="4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3" customFormat="1" customHeight="1" spans="1:7">
      <c r="A7" s="156" t="s">
        <v>322</v>
      </c>
      <c r="B7" s="157">
        <v>1667.97</v>
      </c>
      <c r="C7" s="158" t="s">
        <v>323</v>
      </c>
      <c r="D7" s="71">
        <v>1667.97</v>
      </c>
      <c r="E7" s="71">
        <f>SUM(E8:E11)</f>
        <v>873.97</v>
      </c>
      <c r="F7" s="71">
        <f>SUM(F8:F11)</f>
        <v>794</v>
      </c>
      <c r="G7" s="71"/>
    </row>
    <row r="8" s="143" customFormat="1" ht="24.75" customHeight="1" spans="1:7">
      <c r="A8" s="159" t="s">
        <v>324</v>
      </c>
      <c r="B8" s="160">
        <v>873.97</v>
      </c>
      <c r="C8" s="70"/>
      <c r="D8" s="71">
        <f t="shared" ref="D8:D15" si="0">E8+F8+G8</f>
        <v>873.97</v>
      </c>
      <c r="E8" s="161">
        <v>873.97</v>
      </c>
      <c r="F8" s="161"/>
      <c r="G8" s="161"/>
    </row>
    <row r="9" s="143" customFormat="1" ht="27.75" customHeight="1" spans="1:7">
      <c r="A9" s="159" t="s">
        <v>325</v>
      </c>
      <c r="B9" s="162">
        <v>794</v>
      </c>
      <c r="C9" s="70"/>
      <c r="D9" s="71"/>
      <c r="E9" s="161"/>
      <c r="F9" s="161">
        <v>794</v>
      </c>
      <c r="G9" s="161"/>
    </row>
    <row r="10" s="143" customFormat="1" customHeight="1" spans="1:7">
      <c r="A10" s="163" t="s">
        <v>326</v>
      </c>
      <c r="B10" s="164"/>
      <c r="C10" s="75"/>
      <c r="D10" s="71"/>
      <c r="E10" s="161"/>
      <c r="F10" s="161"/>
      <c r="G10" s="161"/>
    </row>
    <row r="11" s="143" customFormat="1" customHeight="1" spans="2:7">
      <c r="B11" s="161"/>
      <c r="C11" s="76"/>
      <c r="D11" s="71"/>
      <c r="E11" s="161"/>
      <c r="F11" s="161"/>
      <c r="G11" s="161"/>
    </row>
    <row r="12" s="143" customFormat="1" customHeight="1" spans="1:7">
      <c r="A12" s="165" t="s">
        <v>327</v>
      </c>
      <c r="B12" s="161">
        <v>24.4</v>
      </c>
      <c r="C12" s="75"/>
      <c r="D12" s="161">
        <v>24.4</v>
      </c>
      <c r="E12" s="161">
        <v>24.4</v>
      </c>
      <c r="F12" s="161"/>
      <c r="G12" s="161"/>
    </row>
    <row r="13" s="143" customFormat="1" customHeight="1" spans="1:7">
      <c r="A13" s="163" t="s">
        <v>324</v>
      </c>
      <c r="B13" s="160"/>
      <c r="C13" s="70"/>
      <c r="D13" s="71">
        <f t="shared" si="0"/>
        <v>24.4</v>
      </c>
      <c r="E13" s="161">
        <v>24.4</v>
      </c>
      <c r="F13" s="161"/>
      <c r="G13" s="161"/>
    </row>
    <row r="14" s="143" customFormat="1" customHeight="1" spans="1:7">
      <c r="A14" s="163" t="s">
        <v>325</v>
      </c>
      <c r="B14" s="162"/>
      <c r="C14" s="70"/>
      <c r="D14" s="71"/>
      <c r="E14" s="161"/>
      <c r="F14" s="161"/>
      <c r="G14" s="161"/>
    </row>
    <row r="15" s="143" customFormat="1" customHeight="1" spans="1:13">
      <c r="A15" s="159" t="s">
        <v>326</v>
      </c>
      <c r="B15" s="164"/>
      <c r="C15" s="75"/>
      <c r="D15" s="71"/>
      <c r="E15" s="161"/>
      <c r="F15" s="161"/>
      <c r="G15" s="161"/>
      <c r="M15" s="173"/>
    </row>
    <row r="16" s="143" customFormat="1" customHeight="1" spans="1:7">
      <c r="A16" s="165"/>
      <c r="B16" s="166"/>
      <c r="C16" s="76"/>
      <c r="D16" s="167"/>
      <c r="E16" s="167"/>
      <c r="F16" s="167"/>
      <c r="G16" s="167"/>
    </row>
    <row r="17" s="143" customFormat="1" customHeight="1" spans="1:7">
      <c r="A17" s="165"/>
      <c r="B17" s="166"/>
      <c r="C17" s="166" t="s">
        <v>328</v>
      </c>
      <c r="D17" s="168">
        <f>E17+F17+G17</f>
        <v>0</v>
      </c>
      <c r="E17" s="169">
        <f>B8+B13-E7</f>
        <v>0</v>
      </c>
      <c r="F17" s="169">
        <f>B9+B14-F7</f>
        <v>0</v>
      </c>
      <c r="G17" s="169">
        <f>B10+B15-G7</f>
        <v>0</v>
      </c>
    </row>
    <row r="18" s="143" customFormat="1" customHeight="1" spans="1:7">
      <c r="A18" s="165"/>
      <c r="B18" s="166"/>
      <c r="C18" s="166"/>
      <c r="D18" s="169"/>
      <c r="E18" s="169"/>
      <c r="F18" s="169"/>
      <c r="G18" s="170"/>
    </row>
    <row r="19" s="143" customFormat="1" customHeight="1" spans="1:7">
      <c r="A19" s="165" t="s">
        <v>329</v>
      </c>
      <c r="B19" s="171">
        <f>B12+B7</f>
        <v>1692.37</v>
      </c>
      <c r="C19" s="171" t="s">
        <v>330</v>
      </c>
      <c r="D19" s="169">
        <f>E19+F19</f>
        <v>1692.37</v>
      </c>
      <c r="E19" s="169">
        <f>E12+E7</f>
        <v>898.37</v>
      </c>
      <c r="F19" s="169">
        <f>F12+F7</f>
        <v>794</v>
      </c>
      <c r="G19" s="169">
        <f>SUM(G7+G17)</f>
        <v>0</v>
      </c>
    </row>
    <row r="20" customHeight="1" spans="1:6">
      <c r="A20" s="172"/>
      <c r="B20" s="172"/>
      <c r="C20" s="172"/>
      <c r="D20" s="172"/>
      <c r="E20" s="172"/>
      <c r="F20" s="17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topLeftCell="A6" workbookViewId="0">
      <selection activeCell="A1" sqref="A1:F28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16384" width="6.875" style="1"/>
  </cols>
  <sheetData>
    <row r="1" ht="20.1" customHeight="1" spans="1:1">
      <c r="A1" s="3" t="s">
        <v>331</v>
      </c>
    </row>
    <row r="2" ht="42" customHeight="1" spans="1:6">
      <c r="A2" s="121" t="s">
        <v>332</v>
      </c>
      <c r="B2" s="90"/>
      <c r="C2" s="90"/>
      <c r="D2" s="90"/>
      <c r="E2" s="90"/>
      <c r="F2" s="90"/>
    </row>
    <row r="3" ht="20.1" customHeight="1" spans="1:6">
      <c r="A3" s="103"/>
      <c r="B3" s="90"/>
      <c r="C3" s="90"/>
      <c r="D3" s="90"/>
      <c r="E3" s="90"/>
      <c r="F3" s="90"/>
    </row>
    <row r="4" ht="30.75" customHeight="1" spans="1:6">
      <c r="A4" s="60"/>
      <c r="B4" s="11"/>
      <c r="C4" s="11"/>
      <c r="D4" s="11"/>
      <c r="E4" s="11"/>
      <c r="F4" s="130" t="s">
        <v>313</v>
      </c>
    </row>
    <row r="5" ht="20.1" customHeight="1" spans="1:6">
      <c r="A5" s="39" t="s">
        <v>333</v>
      </c>
      <c r="B5" s="39"/>
      <c r="C5" s="131" t="s">
        <v>334</v>
      </c>
      <c r="D5" s="39" t="s">
        <v>335</v>
      </c>
      <c r="E5" s="39"/>
      <c r="F5" s="39"/>
    </row>
    <row r="6" ht="20.1" customHeight="1" spans="1:6">
      <c r="A6" s="63" t="s">
        <v>336</v>
      </c>
      <c r="B6" s="63" t="s">
        <v>337</v>
      </c>
      <c r="C6" s="39"/>
      <c r="D6" s="63" t="s">
        <v>338</v>
      </c>
      <c r="E6" s="63" t="s">
        <v>339</v>
      </c>
      <c r="F6" s="63" t="s">
        <v>340</v>
      </c>
    </row>
    <row r="7" ht="20.1" customHeight="1" spans="1:6">
      <c r="A7" s="132">
        <v>208</v>
      </c>
      <c r="B7" s="133" t="s">
        <v>341</v>
      </c>
      <c r="C7" s="96">
        <v>54.58</v>
      </c>
      <c r="D7" s="29">
        <v>55.35</v>
      </c>
      <c r="E7" s="96">
        <v>55.35</v>
      </c>
      <c r="F7" s="134"/>
    </row>
    <row r="8" ht="20.1" customHeight="1" spans="1:6">
      <c r="A8" s="135">
        <v>20805</v>
      </c>
      <c r="B8" s="136" t="s">
        <v>342</v>
      </c>
      <c r="C8" s="96"/>
      <c r="D8" s="29">
        <v>55.35</v>
      </c>
      <c r="E8" s="96">
        <v>55.35</v>
      </c>
      <c r="F8" s="134"/>
    </row>
    <row r="9" ht="20.1" customHeight="1" spans="1:6">
      <c r="A9" s="135">
        <v>2080505</v>
      </c>
      <c r="B9" s="136" t="s">
        <v>343</v>
      </c>
      <c r="C9" s="96">
        <v>37.41</v>
      </c>
      <c r="D9" s="29">
        <v>36.88</v>
      </c>
      <c r="E9" s="96">
        <v>36.88</v>
      </c>
      <c r="F9" s="134"/>
    </row>
    <row r="10" ht="20.1" customHeight="1" spans="1:6">
      <c r="A10" s="135">
        <v>2080506</v>
      </c>
      <c r="B10" s="136" t="s">
        <v>344</v>
      </c>
      <c r="C10" s="96">
        <v>14.96</v>
      </c>
      <c r="D10" s="29">
        <v>14.75</v>
      </c>
      <c r="E10" s="96">
        <v>14.75</v>
      </c>
      <c r="F10" s="134"/>
    </row>
    <row r="11" ht="20.1" customHeight="1" spans="1:6">
      <c r="A11" s="135">
        <v>2080599</v>
      </c>
      <c r="B11" s="136" t="s">
        <v>345</v>
      </c>
      <c r="C11" s="96">
        <v>2.21</v>
      </c>
      <c r="D11" s="29">
        <v>3.72</v>
      </c>
      <c r="E11" s="96">
        <v>3.72</v>
      </c>
      <c r="F11" s="134"/>
    </row>
    <row r="12" ht="20.1" customHeight="1" spans="1:6">
      <c r="A12" s="135">
        <v>210</v>
      </c>
      <c r="B12" s="136" t="s">
        <v>346</v>
      </c>
      <c r="C12" s="96">
        <v>21.41</v>
      </c>
      <c r="D12" s="29">
        <v>21.67</v>
      </c>
      <c r="E12" s="96">
        <v>21.67</v>
      </c>
      <c r="F12" s="134"/>
    </row>
    <row r="13" ht="20.1" customHeight="1" spans="1:6">
      <c r="A13" s="23">
        <v>21011</v>
      </c>
      <c r="B13" s="23" t="s">
        <v>347</v>
      </c>
      <c r="C13" s="137"/>
      <c r="D13" s="29">
        <v>21.67</v>
      </c>
      <c r="E13" s="96">
        <v>21.67</v>
      </c>
      <c r="F13" s="134"/>
    </row>
    <row r="14" ht="20.1" customHeight="1" spans="1:6">
      <c r="A14" s="23">
        <v>2101101</v>
      </c>
      <c r="B14" s="23" t="s">
        <v>348</v>
      </c>
      <c r="C14" s="137">
        <v>15.03</v>
      </c>
      <c r="D14" s="29">
        <v>14.99</v>
      </c>
      <c r="E14" s="96">
        <v>14.99</v>
      </c>
      <c r="F14" s="134"/>
    </row>
    <row r="15" ht="20.1" customHeight="1" spans="1:6">
      <c r="A15" s="23">
        <v>2101102</v>
      </c>
      <c r="B15" s="23" t="s">
        <v>349</v>
      </c>
      <c r="C15" s="137">
        <v>1.82</v>
      </c>
      <c r="D15" s="29">
        <v>2.52</v>
      </c>
      <c r="E15" s="96">
        <v>2.52</v>
      </c>
      <c r="F15" s="134"/>
    </row>
    <row r="16" ht="20.1" customHeight="1" spans="1:6">
      <c r="A16" s="28">
        <v>2101103</v>
      </c>
      <c r="B16" s="138" t="s">
        <v>350</v>
      </c>
      <c r="C16" s="137">
        <v>3.88</v>
      </c>
      <c r="D16" s="29">
        <v>3.52</v>
      </c>
      <c r="E16" s="96">
        <v>3.52</v>
      </c>
      <c r="F16" s="134"/>
    </row>
    <row r="17" ht="20.1" customHeight="1" spans="1:6">
      <c r="A17" s="28">
        <v>2101199</v>
      </c>
      <c r="B17" s="138" t="s">
        <v>351</v>
      </c>
      <c r="C17" s="137">
        <v>0.68</v>
      </c>
      <c r="D17" s="29">
        <v>0.64</v>
      </c>
      <c r="E17" s="96">
        <v>0.64</v>
      </c>
      <c r="F17" s="134"/>
    </row>
    <row r="18" ht="20.1" customHeight="1" spans="1:6">
      <c r="A18" s="28">
        <v>212</v>
      </c>
      <c r="B18" s="138" t="s">
        <v>352</v>
      </c>
      <c r="C18" s="137">
        <f>C19+C22+C24</f>
        <v>2146.24</v>
      </c>
      <c r="D18" s="29">
        <v>1568.8</v>
      </c>
      <c r="E18" s="96">
        <v>390.1</v>
      </c>
      <c r="F18" s="134">
        <v>1178.7</v>
      </c>
    </row>
    <row r="19" ht="20.1" customHeight="1" spans="1:6">
      <c r="A19" s="28">
        <v>21201</v>
      </c>
      <c r="B19" s="138" t="s">
        <v>353</v>
      </c>
      <c r="C19" s="137">
        <f>C20+C21</f>
        <v>336.28</v>
      </c>
      <c r="D19" s="29">
        <v>390.1</v>
      </c>
      <c r="E19" s="96">
        <v>390.1</v>
      </c>
      <c r="F19" s="134"/>
    </row>
    <row r="20" ht="20.1" customHeight="1" spans="1:6">
      <c r="A20" s="28">
        <v>2120101</v>
      </c>
      <c r="B20" s="138" t="s">
        <v>354</v>
      </c>
      <c r="C20" s="137">
        <v>306.88</v>
      </c>
      <c r="D20" s="29">
        <v>336.3</v>
      </c>
      <c r="E20" s="96">
        <v>336.3</v>
      </c>
      <c r="F20" s="134"/>
    </row>
    <row r="21" ht="20.1" customHeight="1" spans="1:6">
      <c r="A21" s="28">
        <v>2120199</v>
      </c>
      <c r="B21" s="138" t="s">
        <v>355</v>
      </c>
      <c r="C21" s="137">
        <v>29.4</v>
      </c>
      <c r="D21" s="29">
        <v>53.8</v>
      </c>
      <c r="E21" s="96">
        <v>53.8</v>
      </c>
      <c r="F21" s="134"/>
    </row>
    <row r="22" ht="20.1" customHeight="1" spans="1:6">
      <c r="A22" s="28">
        <v>21202</v>
      </c>
      <c r="B22" s="138" t="s">
        <v>356</v>
      </c>
      <c r="C22" s="137">
        <f>C23</f>
        <v>523.56</v>
      </c>
      <c r="D22" s="29">
        <v>384.7</v>
      </c>
      <c r="E22" s="96"/>
      <c r="F22" s="134">
        <v>384.7</v>
      </c>
    </row>
    <row r="23" ht="20.1" customHeight="1" spans="1:6">
      <c r="A23" s="28">
        <v>2120201</v>
      </c>
      <c r="B23" s="138" t="s">
        <v>356</v>
      </c>
      <c r="C23" s="137">
        <v>523.56</v>
      </c>
      <c r="D23" s="29">
        <v>384.7</v>
      </c>
      <c r="E23" s="96"/>
      <c r="F23" s="134">
        <v>384.7</v>
      </c>
    </row>
    <row r="24" ht="20.1" customHeight="1" spans="1:6">
      <c r="A24" s="28">
        <v>21208</v>
      </c>
      <c r="B24" s="138" t="s">
        <v>357</v>
      </c>
      <c r="C24" s="137">
        <f>C25</f>
        <v>1286.4</v>
      </c>
      <c r="D24" s="29">
        <v>794</v>
      </c>
      <c r="E24" s="96"/>
      <c r="F24" s="134">
        <v>794</v>
      </c>
    </row>
    <row r="25" ht="20.1" customHeight="1" spans="1:6">
      <c r="A25" s="28">
        <v>2120899</v>
      </c>
      <c r="B25" s="138" t="s">
        <v>358</v>
      </c>
      <c r="C25" s="137">
        <v>1286.4</v>
      </c>
      <c r="D25" s="29">
        <f>E25+F25</f>
        <v>794</v>
      </c>
      <c r="E25" s="96"/>
      <c r="F25" s="134">
        <v>794</v>
      </c>
    </row>
    <row r="26" ht="20.1" customHeight="1" spans="1:6">
      <c r="A26" s="28">
        <v>221</v>
      </c>
      <c r="B26" s="138" t="s">
        <v>359</v>
      </c>
      <c r="C26" s="137">
        <v>21.09</v>
      </c>
      <c r="D26" s="29">
        <v>22.15</v>
      </c>
      <c r="E26" s="96">
        <v>22.15</v>
      </c>
      <c r="F26" s="134"/>
    </row>
    <row r="27" ht="20.1" customHeight="1" spans="1:6">
      <c r="A27" s="31" t="s">
        <v>360</v>
      </c>
      <c r="B27" s="139" t="s">
        <v>361</v>
      </c>
      <c r="C27" s="140"/>
      <c r="D27" s="29">
        <f>E27+F27</f>
        <v>0</v>
      </c>
      <c r="E27" s="141"/>
      <c r="F27" s="142"/>
    </row>
    <row r="28" ht="20.1" customHeight="1" spans="1:6">
      <c r="A28" s="28">
        <v>2210201</v>
      </c>
      <c r="B28" s="138" t="s">
        <v>362</v>
      </c>
      <c r="C28" s="137"/>
      <c r="D28" s="29">
        <v>22.15</v>
      </c>
      <c r="E28" s="96">
        <v>22.15</v>
      </c>
      <c r="F28" s="134"/>
    </row>
    <row r="29" ht="67.5" customHeight="1" spans="1:6">
      <c r="A29" s="101"/>
      <c r="B29" s="101"/>
      <c r="C29" s="101"/>
      <c r="D29" s="101"/>
      <c r="E29" s="101"/>
      <c r="F29" s="101"/>
    </row>
    <row r="30" customHeight="1" spans="1:6">
      <c r="A30" s="33"/>
      <c r="B30" s="33"/>
      <c r="C30" s="33"/>
      <c r="D30" s="33"/>
      <c r="E30" s="33"/>
      <c r="F30" s="33"/>
    </row>
    <row r="31" customHeight="1" spans="1:6">
      <c r="A31" s="33"/>
      <c r="B31" s="33"/>
      <c r="C31" s="33"/>
      <c r="D31" s="33"/>
      <c r="E31" s="33"/>
      <c r="F31" s="33"/>
    </row>
    <row r="32" customHeight="1" spans="1:6">
      <c r="A32" s="33"/>
      <c r="B32" s="33"/>
      <c r="C32" s="33"/>
      <c r="D32" s="33"/>
      <c r="E32" s="33"/>
      <c r="F32" s="33"/>
    </row>
    <row r="33" customHeight="1" spans="1:6">
      <c r="A33" s="33"/>
      <c r="B33" s="33"/>
      <c r="C33" s="33"/>
      <c r="E33" s="33"/>
      <c r="F33" s="33"/>
    </row>
    <row r="34" customHeight="1" spans="1:6">
      <c r="A34" s="33"/>
      <c r="B34" s="33"/>
      <c r="C34" s="33"/>
      <c r="E34" s="33"/>
      <c r="F34" s="33"/>
    </row>
    <row r="35" s="33" customFormat="1" customHeight="1"/>
  </sheetData>
  <mergeCells count="4">
    <mergeCell ref="A5:B5"/>
    <mergeCell ref="D5:F5"/>
    <mergeCell ref="A29:F29"/>
    <mergeCell ref="C5:C6"/>
  </mergeCells>
  <printOptions horizontalCentered="1"/>
  <pageMargins left="0" right="0" top="0.999305555555556" bottom="0.999305555555556" header="0.499305555555556" footer="0.499305555555556"/>
  <pageSetup paperSize="9" scale="6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56"/>
  <sheetViews>
    <sheetView showGridLines="0" topLeftCell="A40" workbookViewId="0">
      <selection activeCell="A1" sqref="A1:E54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16384" width="6.875" style="1"/>
  </cols>
  <sheetData>
    <row r="1" customHeight="1" spans="1:5">
      <c r="A1" s="3" t="s">
        <v>363</v>
      </c>
      <c r="E1" s="120"/>
    </row>
    <row r="2" ht="34.5" customHeight="1" spans="1:5">
      <c r="A2" s="121" t="s">
        <v>364</v>
      </c>
      <c r="B2" s="122"/>
      <c r="C2" s="122"/>
      <c r="D2" s="122"/>
      <c r="E2" s="122"/>
    </row>
    <row r="3" customHeight="1" spans="1:5">
      <c r="A3" s="122"/>
      <c r="B3" s="122"/>
      <c r="C3" s="122"/>
      <c r="D3" s="122"/>
      <c r="E3" s="122"/>
    </row>
    <row r="4" s="104" customFormat="1" ht="30.75" customHeight="1" spans="1:5">
      <c r="A4" s="60"/>
      <c r="B4" s="11"/>
      <c r="C4" s="11"/>
      <c r="D4" s="11"/>
      <c r="E4" s="123" t="s">
        <v>313</v>
      </c>
    </row>
    <row r="5" s="104" customFormat="1" customHeight="1" spans="1:5">
      <c r="A5" s="39" t="s">
        <v>365</v>
      </c>
      <c r="B5" s="39"/>
      <c r="C5" s="39" t="s">
        <v>366</v>
      </c>
      <c r="D5" s="39"/>
      <c r="E5" s="39"/>
    </row>
    <row r="6" s="104" customFormat="1" customHeight="1" spans="1:5">
      <c r="A6" s="39" t="s">
        <v>336</v>
      </c>
      <c r="B6" s="39" t="s">
        <v>337</v>
      </c>
      <c r="C6" s="39" t="s">
        <v>318</v>
      </c>
      <c r="D6" s="39" t="s">
        <v>367</v>
      </c>
      <c r="E6" s="39" t="s">
        <v>368</v>
      </c>
    </row>
    <row r="7" s="104" customFormat="1" customHeight="1" spans="1:10">
      <c r="A7" s="124" t="s">
        <v>369</v>
      </c>
      <c r="B7" s="125" t="s">
        <v>370</v>
      </c>
      <c r="C7" s="46">
        <f>C8+C21</f>
        <v>885.93</v>
      </c>
      <c r="D7" s="46">
        <f>D8+D21</f>
        <v>407.71</v>
      </c>
      <c r="E7" s="46">
        <v>478.22</v>
      </c>
      <c r="J7" s="88"/>
    </row>
    <row r="8" s="104" customFormat="1" customHeight="1" spans="1:7">
      <c r="A8" s="126" t="s">
        <v>371</v>
      </c>
      <c r="B8" s="127" t="s">
        <v>372</v>
      </c>
      <c r="C8" s="84">
        <f>D8+E8</f>
        <v>407.71</v>
      </c>
      <c r="D8" s="84">
        <f>SUM(D9:D20)</f>
        <v>407.71</v>
      </c>
      <c r="E8" s="84">
        <f>SUM(E9:E14)</f>
        <v>0</v>
      </c>
      <c r="G8" s="88"/>
    </row>
    <row r="9" s="104" customFormat="1" customHeight="1" spans="1:11">
      <c r="A9" s="126" t="s">
        <v>373</v>
      </c>
      <c r="B9" s="127" t="s">
        <v>374</v>
      </c>
      <c r="C9" s="46">
        <v>85.86</v>
      </c>
      <c r="D9" s="46">
        <v>85.86</v>
      </c>
      <c r="E9" s="46"/>
      <c r="F9" s="88"/>
      <c r="G9" s="88"/>
      <c r="K9" s="88"/>
    </row>
    <row r="10" s="104" customFormat="1" customHeight="1" spans="1:8">
      <c r="A10" s="126" t="s">
        <v>375</v>
      </c>
      <c r="B10" s="127" t="s">
        <v>376</v>
      </c>
      <c r="C10" s="46">
        <f t="shared" ref="C10:C17" si="0">D10+E10</f>
        <v>72.85</v>
      </c>
      <c r="D10" s="46">
        <v>72.85</v>
      </c>
      <c r="E10" s="46"/>
      <c r="F10" s="88"/>
      <c r="H10" s="88"/>
    </row>
    <row r="11" s="104" customFormat="1" customHeight="1" spans="1:8">
      <c r="A11" s="126" t="s">
        <v>377</v>
      </c>
      <c r="B11" s="127" t="s">
        <v>378</v>
      </c>
      <c r="C11" s="46">
        <f t="shared" si="0"/>
        <v>11.88</v>
      </c>
      <c r="D11" s="46">
        <v>11.88</v>
      </c>
      <c r="E11" s="46"/>
      <c r="F11" s="88"/>
      <c r="H11" s="88"/>
    </row>
    <row r="12" s="104" customFormat="1" customHeight="1" spans="1:8">
      <c r="A12" s="126" t="s">
        <v>379</v>
      </c>
      <c r="B12" s="127" t="s">
        <v>380</v>
      </c>
      <c r="C12" s="46">
        <f t="shared" si="0"/>
        <v>26.54</v>
      </c>
      <c r="D12" s="46">
        <f>21.74+4.8</f>
        <v>26.54</v>
      </c>
      <c r="E12" s="46"/>
      <c r="F12" s="88"/>
      <c r="G12" s="88"/>
      <c r="H12" s="88"/>
    </row>
    <row r="13" s="104" customFormat="1" customHeight="1" spans="1:10">
      <c r="A13" s="126" t="s">
        <v>381</v>
      </c>
      <c r="B13" s="127" t="s">
        <v>382</v>
      </c>
      <c r="C13" s="46">
        <f t="shared" si="0"/>
        <v>38.34</v>
      </c>
      <c r="D13" s="46">
        <f>36.88+1.46</f>
        <v>38.34</v>
      </c>
      <c r="E13" s="46"/>
      <c r="F13" s="88"/>
      <c r="J13" s="88"/>
    </row>
    <row r="14" s="104" customFormat="1" customHeight="1" spans="1:11">
      <c r="A14" s="126" t="s">
        <v>383</v>
      </c>
      <c r="B14" s="127" t="s">
        <v>384</v>
      </c>
      <c r="C14" s="46">
        <f t="shared" si="0"/>
        <v>16.22</v>
      </c>
      <c r="D14" s="46">
        <f>14.75+1.47</f>
        <v>16.22</v>
      </c>
      <c r="E14" s="46"/>
      <c r="F14" s="88"/>
      <c r="G14" s="88"/>
      <c r="K14" s="88"/>
    </row>
    <row r="15" s="104" customFormat="1" customHeight="1" spans="1:11">
      <c r="A15" s="126" t="s">
        <v>385</v>
      </c>
      <c r="B15" s="127" t="s">
        <v>386</v>
      </c>
      <c r="C15" s="46">
        <f t="shared" si="0"/>
        <v>19.37</v>
      </c>
      <c r="D15" s="46">
        <f>17.51+1.86</f>
        <v>19.37</v>
      </c>
      <c r="E15" s="46"/>
      <c r="F15" s="88"/>
      <c r="G15" s="88"/>
      <c r="K15" s="88"/>
    </row>
    <row r="16" s="104" customFormat="1" customHeight="1" spans="1:11">
      <c r="A16" s="126" t="s">
        <v>387</v>
      </c>
      <c r="B16" s="127" t="s">
        <v>388</v>
      </c>
      <c r="C16" s="46">
        <f t="shared" si="0"/>
        <v>5.28</v>
      </c>
      <c r="D16" s="46">
        <f>3.52+1.76</f>
        <v>5.28</v>
      </c>
      <c r="E16" s="46"/>
      <c r="F16" s="88"/>
      <c r="G16" s="88"/>
      <c r="K16" s="88"/>
    </row>
    <row r="17" s="104" customFormat="1" customHeight="1" spans="1:11">
      <c r="A17" s="126" t="s">
        <v>389</v>
      </c>
      <c r="B17" s="127" t="s">
        <v>390</v>
      </c>
      <c r="C17" s="46">
        <f t="shared" si="0"/>
        <v>2.17</v>
      </c>
      <c r="D17" s="46">
        <f>2.11+0.06</f>
        <v>2.17</v>
      </c>
      <c r="E17" s="46"/>
      <c r="F17" s="88"/>
      <c r="G17" s="88"/>
      <c r="K17" s="88"/>
    </row>
    <row r="18" s="104" customFormat="1" customHeight="1" spans="1:11">
      <c r="A18" s="126" t="s">
        <v>391</v>
      </c>
      <c r="B18" s="127" t="s">
        <v>392</v>
      </c>
      <c r="C18" s="46">
        <v>22.15</v>
      </c>
      <c r="D18" s="46">
        <v>22.15</v>
      </c>
      <c r="E18" s="46"/>
      <c r="F18" s="88"/>
      <c r="G18" s="88"/>
      <c r="K18" s="88"/>
    </row>
    <row r="19" s="104" customFormat="1" customHeight="1" spans="1:11">
      <c r="A19" s="126" t="s">
        <v>393</v>
      </c>
      <c r="B19" s="127" t="s">
        <v>394</v>
      </c>
      <c r="C19" s="46">
        <v>0.16</v>
      </c>
      <c r="D19" s="46">
        <v>0.16</v>
      </c>
      <c r="E19" s="46"/>
      <c r="F19" s="88"/>
      <c r="G19" s="88"/>
      <c r="K19" s="88"/>
    </row>
    <row r="20" s="104" customFormat="1" customHeight="1" spans="1:11">
      <c r="A20" s="126" t="s">
        <v>395</v>
      </c>
      <c r="B20" s="127" t="s">
        <v>396</v>
      </c>
      <c r="C20" s="46">
        <f>D20+E20</f>
        <v>106.89</v>
      </c>
      <c r="D20" s="46">
        <f>93.89+13</f>
        <v>106.89</v>
      </c>
      <c r="E20" s="46"/>
      <c r="F20" s="88"/>
      <c r="G20" s="88"/>
      <c r="K20" s="88"/>
    </row>
    <row r="21" s="104" customFormat="1" customHeight="1" spans="1:11">
      <c r="A21" s="126" t="s">
        <v>397</v>
      </c>
      <c r="B21" s="127" t="s">
        <v>398</v>
      </c>
      <c r="C21" s="46">
        <v>478.22</v>
      </c>
      <c r="D21" s="46"/>
      <c r="E21" s="46">
        <v>478.22</v>
      </c>
      <c r="F21" s="88"/>
      <c r="G21" s="88"/>
      <c r="K21" s="88"/>
    </row>
    <row r="22" s="104" customFormat="1" customHeight="1" spans="1:11">
      <c r="A22" s="126" t="s">
        <v>399</v>
      </c>
      <c r="B22" s="127" t="s">
        <v>400</v>
      </c>
      <c r="C22" s="46">
        <v>77.96</v>
      </c>
      <c r="D22" s="46"/>
      <c r="E22" s="46">
        <v>77.96</v>
      </c>
      <c r="F22" s="88"/>
      <c r="G22" s="88"/>
      <c r="K22" s="88"/>
    </row>
    <row r="23" s="104" customFormat="1" customHeight="1" spans="1:11">
      <c r="A23" s="126" t="s">
        <v>401</v>
      </c>
      <c r="B23" s="127" t="s">
        <v>402</v>
      </c>
      <c r="C23" s="46">
        <v>1.3</v>
      </c>
      <c r="D23" s="46"/>
      <c r="E23" s="46">
        <v>1.3</v>
      </c>
      <c r="F23" s="88"/>
      <c r="G23" s="88"/>
      <c r="K23" s="88"/>
    </row>
    <row r="24" s="104" customFormat="1" customHeight="1" spans="1:11">
      <c r="A24" s="126" t="s">
        <v>403</v>
      </c>
      <c r="B24" s="127" t="s">
        <v>404</v>
      </c>
      <c r="C24" s="46">
        <v>2.62</v>
      </c>
      <c r="D24" s="46"/>
      <c r="E24" s="46">
        <v>2.62</v>
      </c>
      <c r="F24" s="88"/>
      <c r="G24" s="88"/>
      <c r="K24" s="88"/>
    </row>
    <row r="25" s="104" customFormat="1" customHeight="1" spans="1:11">
      <c r="A25" s="126" t="s">
        <v>405</v>
      </c>
      <c r="B25" s="127" t="s">
        <v>406</v>
      </c>
      <c r="C25" s="46">
        <v>5</v>
      </c>
      <c r="D25" s="46"/>
      <c r="E25" s="46">
        <v>5</v>
      </c>
      <c r="F25" s="88"/>
      <c r="G25" s="88"/>
      <c r="K25" s="88"/>
    </row>
    <row r="26" s="104" customFormat="1" customHeight="1" spans="1:11">
      <c r="A26" s="126" t="s">
        <v>407</v>
      </c>
      <c r="B26" s="127" t="s">
        <v>408</v>
      </c>
      <c r="C26" s="46">
        <v>6.86</v>
      </c>
      <c r="D26" s="46"/>
      <c r="E26" s="46">
        <v>6.86</v>
      </c>
      <c r="F26" s="88"/>
      <c r="G26" s="88"/>
      <c r="K26" s="88"/>
    </row>
    <row r="27" s="104" customFormat="1" customHeight="1" spans="1:7">
      <c r="A27" s="126" t="s">
        <v>409</v>
      </c>
      <c r="B27" s="128" t="s">
        <v>410</v>
      </c>
      <c r="C27" s="46">
        <f t="shared" ref="C27:C54" si="1">D27+E27</f>
        <v>0</v>
      </c>
      <c r="D27" s="46"/>
      <c r="E27" s="46"/>
      <c r="F27" s="88"/>
      <c r="G27" s="88"/>
    </row>
    <row r="28" s="104" customFormat="1" customHeight="1" spans="1:7">
      <c r="A28" s="126" t="s">
        <v>411</v>
      </c>
      <c r="B28" s="129" t="s">
        <v>412</v>
      </c>
      <c r="C28" s="46">
        <f t="shared" si="1"/>
        <v>46.8</v>
      </c>
      <c r="D28" s="46"/>
      <c r="E28" s="46">
        <v>46.8</v>
      </c>
      <c r="F28" s="88"/>
      <c r="G28" s="88"/>
    </row>
    <row r="29" s="104" customFormat="1" customHeight="1" spans="1:16">
      <c r="A29" s="126" t="s">
        <v>413</v>
      </c>
      <c r="B29" s="129" t="s">
        <v>414</v>
      </c>
      <c r="C29" s="46">
        <f t="shared" si="1"/>
        <v>0</v>
      </c>
      <c r="D29" s="46"/>
      <c r="E29" s="46"/>
      <c r="F29" s="88"/>
      <c r="G29" s="88"/>
      <c r="P29" s="88"/>
    </row>
    <row r="30" s="104" customFormat="1" customHeight="1" spans="1:11">
      <c r="A30" s="126" t="s">
        <v>415</v>
      </c>
      <c r="B30" s="128" t="s">
        <v>416</v>
      </c>
      <c r="C30" s="46">
        <f t="shared" si="1"/>
        <v>10</v>
      </c>
      <c r="D30" s="46"/>
      <c r="E30" s="46">
        <v>10</v>
      </c>
      <c r="F30" s="88"/>
      <c r="G30" s="88"/>
      <c r="H30" s="88"/>
      <c r="K30" s="88"/>
    </row>
    <row r="31" s="104" customFormat="1" customHeight="1" spans="1:9">
      <c r="A31" s="126" t="s">
        <v>417</v>
      </c>
      <c r="B31" s="128" t="s">
        <v>418</v>
      </c>
      <c r="C31" s="46">
        <f t="shared" si="1"/>
        <v>75</v>
      </c>
      <c r="D31" s="46"/>
      <c r="E31" s="46">
        <v>75</v>
      </c>
      <c r="F31" s="88"/>
      <c r="G31" s="88"/>
      <c r="H31" s="88"/>
      <c r="I31" s="88"/>
    </row>
    <row r="32" s="104" customFormat="1" customHeight="1" spans="1:10">
      <c r="A32" s="126" t="s">
        <v>419</v>
      </c>
      <c r="B32" s="128" t="s">
        <v>420</v>
      </c>
      <c r="C32" s="46">
        <f t="shared" si="1"/>
        <v>1.82</v>
      </c>
      <c r="D32" s="46"/>
      <c r="E32" s="46">
        <v>1.82</v>
      </c>
      <c r="F32" s="88"/>
      <c r="G32" s="88"/>
      <c r="H32" s="88"/>
      <c r="I32" s="88"/>
      <c r="J32" s="88"/>
    </row>
    <row r="33" s="104" customFormat="1" customHeight="1" spans="1:8">
      <c r="A33" s="126" t="s">
        <v>421</v>
      </c>
      <c r="B33" s="128" t="s">
        <v>422</v>
      </c>
      <c r="C33" s="46">
        <f t="shared" si="1"/>
        <v>2.58</v>
      </c>
      <c r="D33" s="46"/>
      <c r="E33" s="46">
        <v>2.58</v>
      </c>
      <c r="F33" s="88"/>
      <c r="G33" s="88"/>
      <c r="H33" s="88"/>
    </row>
    <row r="34" s="104" customFormat="1" customHeight="1" spans="1:9">
      <c r="A34" s="126" t="s">
        <v>423</v>
      </c>
      <c r="B34" s="128" t="s">
        <v>424</v>
      </c>
      <c r="C34" s="46">
        <f t="shared" si="1"/>
        <v>1.36</v>
      </c>
      <c r="D34" s="46"/>
      <c r="E34" s="46">
        <v>1.36</v>
      </c>
      <c r="F34" s="88"/>
      <c r="I34" s="88"/>
    </row>
    <row r="35" s="104" customFormat="1" customHeight="1" spans="1:8">
      <c r="A35" s="126" t="s">
        <v>425</v>
      </c>
      <c r="B35" s="128" t="s">
        <v>426</v>
      </c>
      <c r="C35" s="46">
        <f t="shared" si="1"/>
        <v>0</v>
      </c>
      <c r="D35" s="46"/>
      <c r="E35" s="46"/>
      <c r="F35" s="88"/>
      <c r="G35" s="88"/>
      <c r="H35" s="88"/>
    </row>
    <row r="36" s="104" customFormat="1" customHeight="1" spans="1:6">
      <c r="A36" s="126" t="s">
        <v>427</v>
      </c>
      <c r="B36" s="128" t="s">
        <v>428</v>
      </c>
      <c r="C36" s="46">
        <f t="shared" si="1"/>
        <v>0</v>
      </c>
      <c r="D36" s="46"/>
      <c r="E36" s="46"/>
      <c r="F36" s="88"/>
    </row>
    <row r="37" s="104" customFormat="1" customHeight="1" spans="1:8">
      <c r="A37" s="126" t="s">
        <v>429</v>
      </c>
      <c r="B37" s="128" t="s">
        <v>430</v>
      </c>
      <c r="C37" s="46">
        <f t="shared" si="1"/>
        <v>0</v>
      </c>
      <c r="D37" s="46"/>
      <c r="E37" s="46"/>
      <c r="F37" s="88"/>
      <c r="G37" s="88"/>
      <c r="H37" s="88"/>
    </row>
    <row r="38" s="104" customFormat="1" customHeight="1" spans="1:8">
      <c r="A38" s="126" t="s">
        <v>431</v>
      </c>
      <c r="B38" s="128" t="s">
        <v>432</v>
      </c>
      <c r="C38" s="46">
        <f t="shared" si="1"/>
        <v>0</v>
      </c>
      <c r="D38" s="46"/>
      <c r="E38" s="46"/>
      <c r="F38" s="88"/>
      <c r="G38" s="88"/>
      <c r="H38" s="88"/>
    </row>
    <row r="39" s="104" customFormat="1" customHeight="1" spans="1:19">
      <c r="A39" s="126" t="s">
        <v>433</v>
      </c>
      <c r="B39" s="128" t="s">
        <v>434</v>
      </c>
      <c r="C39" s="46">
        <f t="shared" si="1"/>
        <v>92.6</v>
      </c>
      <c r="D39" s="46"/>
      <c r="E39" s="46">
        <v>92.6</v>
      </c>
      <c r="F39" s="88"/>
      <c r="G39" s="88"/>
      <c r="J39" s="88"/>
      <c r="S39" s="88"/>
    </row>
    <row r="40" s="104" customFormat="1" customHeight="1" spans="1:7">
      <c r="A40" s="126" t="s">
        <v>435</v>
      </c>
      <c r="B40" s="128" t="s">
        <v>436</v>
      </c>
      <c r="C40" s="46">
        <f t="shared" si="1"/>
        <v>0</v>
      </c>
      <c r="D40" s="46"/>
      <c r="E40" s="46"/>
      <c r="F40" s="88"/>
      <c r="G40" s="88"/>
    </row>
    <row r="41" s="104" customFormat="1" customHeight="1" spans="1:9">
      <c r="A41" s="126" t="s">
        <v>437</v>
      </c>
      <c r="B41" s="129" t="s">
        <v>438</v>
      </c>
      <c r="C41" s="46">
        <f t="shared" si="1"/>
        <v>3.45</v>
      </c>
      <c r="D41" s="46"/>
      <c r="E41" s="46">
        <v>3.45</v>
      </c>
      <c r="F41" s="88"/>
      <c r="G41" s="88"/>
      <c r="H41" s="88"/>
      <c r="I41" s="88"/>
    </row>
    <row r="42" s="104" customFormat="1" customHeight="1" spans="1:7">
      <c r="A42" s="126" t="s">
        <v>439</v>
      </c>
      <c r="B42" s="128" t="s">
        <v>440</v>
      </c>
      <c r="C42" s="46">
        <f t="shared" si="1"/>
        <v>3</v>
      </c>
      <c r="D42" s="46"/>
      <c r="E42" s="46">
        <v>3</v>
      </c>
      <c r="F42" s="88"/>
      <c r="G42" s="88"/>
    </row>
    <row r="43" s="104" customFormat="1" customHeight="1" spans="1:16">
      <c r="A43" s="126" t="s">
        <v>441</v>
      </c>
      <c r="B43" s="128" t="s">
        <v>442</v>
      </c>
      <c r="C43" s="46">
        <f t="shared" si="1"/>
        <v>7</v>
      </c>
      <c r="D43" s="46"/>
      <c r="E43" s="46">
        <v>7</v>
      </c>
      <c r="F43" s="88"/>
      <c r="G43" s="88"/>
      <c r="I43" s="88"/>
      <c r="P43" s="88"/>
    </row>
    <row r="44" s="104" customFormat="1" customHeight="1" spans="1:16">
      <c r="A44" s="126" t="s">
        <v>443</v>
      </c>
      <c r="B44" s="128" t="s">
        <v>444</v>
      </c>
      <c r="C44" s="46">
        <f t="shared" si="1"/>
        <v>78.18</v>
      </c>
      <c r="D44" s="46"/>
      <c r="E44" s="46">
        <v>78.18</v>
      </c>
      <c r="F44" s="88"/>
      <c r="G44" s="88"/>
      <c r="H44" s="88"/>
      <c r="P44" s="88"/>
    </row>
    <row r="45" s="104" customFormat="1" customHeight="1" spans="1:10">
      <c r="A45" s="126" t="s">
        <v>445</v>
      </c>
      <c r="B45" s="128" t="s">
        <v>446</v>
      </c>
      <c r="C45" s="46">
        <f t="shared" si="1"/>
        <v>0</v>
      </c>
      <c r="D45" s="46"/>
      <c r="E45" s="46"/>
      <c r="F45" s="88"/>
      <c r="G45" s="88"/>
      <c r="H45" s="88"/>
      <c r="J45" s="88"/>
    </row>
    <row r="46" s="104" customFormat="1" customHeight="1" spans="1:9">
      <c r="A46" s="126" t="s">
        <v>447</v>
      </c>
      <c r="B46" s="128" t="s">
        <v>448</v>
      </c>
      <c r="C46" s="46">
        <f t="shared" si="1"/>
        <v>62.69</v>
      </c>
      <c r="D46" s="46"/>
      <c r="E46" s="46">
        <v>62.69</v>
      </c>
      <c r="F46" s="88"/>
      <c r="G46" s="88"/>
      <c r="H46" s="88"/>
      <c r="I46" s="88"/>
    </row>
    <row r="47" s="104" customFormat="1" customHeight="1" spans="1:8">
      <c r="A47" s="126" t="s">
        <v>449</v>
      </c>
      <c r="B47" s="127" t="s">
        <v>450</v>
      </c>
      <c r="C47" s="46">
        <f t="shared" si="1"/>
        <v>3.36</v>
      </c>
      <c r="D47" s="84">
        <v>3.36</v>
      </c>
      <c r="E47" s="46"/>
      <c r="F47" s="88"/>
      <c r="H47" s="88"/>
    </row>
    <row r="48" s="104" customFormat="1" customHeight="1" spans="1:7">
      <c r="A48" s="126" t="s">
        <v>451</v>
      </c>
      <c r="B48" s="128" t="s">
        <v>452</v>
      </c>
      <c r="C48" s="46">
        <f t="shared" si="1"/>
        <v>0</v>
      </c>
      <c r="D48" s="46"/>
      <c r="E48" s="46"/>
      <c r="F48" s="88"/>
      <c r="G48" s="88"/>
    </row>
    <row r="49" s="104" customFormat="1" customHeight="1" spans="1:10">
      <c r="A49" s="126" t="s">
        <v>453</v>
      </c>
      <c r="B49" s="128" t="s">
        <v>454</v>
      </c>
      <c r="C49" s="46">
        <f t="shared" si="1"/>
        <v>0</v>
      </c>
      <c r="D49" s="46"/>
      <c r="E49" s="46"/>
      <c r="F49" s="88"/>
      <c r="G49" s="88"/>
      <c r="I49" s="88"/>
      <c r="J49" s="88"/>
    </row>
    <row r="50" s="104" customFormat="1" customHeight="1" spans="1:8">
      <c r="A50" s="126" t="s">
        <v>455</v>
      </c>
      <c r="B50" s="128" t="s">
        <v>394</v>
      </c>
      <c r="C50" s="46">
        <f t="shared" si="1"/>
        <v>0.4</v>
      </c>
      <c r="D50" s="46">
        <v>0.4</v>
      </c>
      <c r="E50" s="46"/>
      <c r="F50" s="88"/>
      <c r="G50" s="88"/>
      <c r="H50" s="88"/>
    </row>
    <row r="51" s="104" customFormat="1" customHeight="1" spans="1:7">
      <c r="A51" s="126" t="s">
        <v>456</v>
      </c>
      <c r="B51" s="128" t="s">
        <v>457</v>
      </c>
      <c r="C51" s="46">
        <f t="shared" si="1"/>
        <v>0</v>
      </c>
      <c r="D51" s="46"/>
      <c r="E51" s="46"/>
      <c r="F51" s="88"/>
      <c r="G51" s="88"/>
    </row>
    <row r="52" s="104" customFormat="1" customHeight="1" spans="1:7">
      <c r="A52" s="126" t="s">
        <v>458</v>
      </c>
      <c r="B52" s="128" t="s">
        <v>459</v>
      </c>
      <c r="C52" s="46">
        <f t="shared" si="1"/>
        <v>0.01</v>
      </c>
      <c r="D52" s="46">
        <v>0.01</v>
      </c>
      <c r="E52" s="46"/>
      <c r="F52" s="88"/>
      <c r="G52" s="88"/>
    </row>
    <row r="53" s="104" customFormat="1" customHeight="1" spans="1:7">
      <c r="A53" s="126" t="s">
        <v>460</v>
      </c>
      <c r="B53" s="128" t="s">
        <v>461</v>
      </c>
      <c r="C53" s="46">
        <f t="shared" si="1"/>
        <v>0</v>
      </c>
      <c r="D53" s="46"/>
      <c r="E53" s="46"/>
      <c r="F53" s="88"/>
      <c r="G53" s="88"/>
    </row>
    <row r="54" s="104" customFormat="1" customHeight="1" spans="1:6">
      <c r="A54" s="126" t="s">
        <v>462</v>
      </c>
      <c r="B54" s="128" t="s">
        <v>463</v>
      </c>
      <c r="C54" s="46">
        <f t="shared" si="1"/>
        <v>2.95</v>
      </c>
      <c r="D54" s="46">
        <v>2.95</v>
      </c>
      <c r="E54" s="46"/>
      <c r="F54" s="88"/>
    </row>
    <row r="55" customHeight="1" spans="3:5">
      <c r="C55" s="33"/>
      <c r="D55" s="33"/>
      <c r="E55" s="33"/>
    </row>
    <row r="56" customHeight="1" spans="4:14">
      <c r="D56" s="33"/>
      <c r="E56" s="33"/>
      <c r="F56" s="33"/>
      <c r="N56" s="3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F6" sqref="F6:F7"/>
    </sheetView>
  </sheetViews>
  <sheetFormatPr defaultColWidth="6.875" defaultRowHeight="12.75" customHeight="1"/>
  <cols>
    <col min="1" max="12" width="11.625" style="1" customWidth="1"/>
    <col min="13" max="16384" width="6.875" style="1"/>
  </cols>
  <sheetData>
    <row r="1" ht="20.1" customHeight="1" spans="1:12">
      <c r="A1" s="3" t="s">
        <v>464</v>
      </c>
      <c r="L1" s="115"/>
    </row>
    <row r="2" ht="33" spans="1:12">
      <c r="A2" s="89" t="s">
        <v>465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30.75" customHeight="1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3" t="s">
        <v>313</v>
      </c>
    </row>
    <row r="5" ht="20.1" customHeight="1" spans="1:12">
      <c r="A5" s="39" t="s">
        <v>334</v>
      </c>
      <c r="B5" s="39"/>
      <c r="C5" s="39"/>
      <c r="D5" s="39"/>
      <c r="E5" s="39"/>
      <c r="F5" s="105"/>
      <c r="G5" s="39" t="s">
        <v>335</v>
      </c>
      <c r="H5" s="39"/>
      <c r="I5" s="39"/>
      <c r="J5" s="39"/>
      <c r="K5" s="39"/>
      <c r="L5" s="39"/>
    </row>
    <row r="6" ht="14.25" spans="1:12">
      <c r="A6" s="63" t="s">
        <v>318</v>
      </c>
      <c r="B6" s="106" t="s">
        <v>466</v>
      </c>
      <c r="C6" s="63" t="s">
        <v>467</v>
      </c>
      <c r="D6" s="63"/>
      <c r="E6" s="63"/>
      <c r="F6" s="107" t="s">
        <v>468</v>
      </c>
      <c r="G6" s="108" t="s">
        <v>318</v>
      </c>
      <c r="H6" s="20" t="s">
        <v>466</v>
      </c>
      <c r="I6" s="63" t="s">
        <v>467</v>
      </c>
      <c r="J6" s="63"/>
      <c r="K6" s="116"/>
      <c r="L6" s="63" t="s">
        <v>468</v>
      </c>
    </row>
    <row r="7" ht="28.5" spans="1:12">
      <c r="A7" s="109"/>
      <c r="B7" s="15"/>
      <c r="C7" s="110" t="s">
        <v>338</v>
      </c>
      <c r="D7" s="111" t="s">
        <v>469</v>
      </c>
      <c r="E7" s="111" t="s">
        <v>470</v>
      </c>
      <c r="F7" s="109"/>
      <c r="G7" s="112"/>
      <c r="H7" s="15"/>
      <c r="I7" s="117" t="s">
        <v>338</v>
      </c>
      <c r="J7" s="111" t="s">
        <v>469</v>
      </c>
      <c r="K7" s="118" t="s">
        <v>470</v>
      </c>
      <c r="L7" s="109"/>
    </row>
    <row r="8" ht="20.1" customHeight="1" spans="1:12">
      <c r="A8" s="113">
        <v>23.96</v>
      </c>
      <c r="B8" s="113"/>
      <c r="C8" s="113">
        <f>D8+E8</f>
        <v>9</v>
      </c>
      <c r="D8" s="113"/>
      <c r="E8" s="113">
        <v>9</v>
      </c>
      <c r="F8" s="114">
        <v>14.96</v>
      </c>
      <c r="G8" s="48">
        <f>H8+I8+L8</f>
        <v>8.36</v>
      </c>
      <c r="H8" s="46"/>
      <c r="I8" s="119">
        <f>J8+K8</f>
        <v>7</v>
      </c>
      <c r="J8" s="47"/>
      <c r="K8" s="48">
        <v>7</v>
      </c>
      <c r="L8" s="46">
        <v>1.36</v>
      </c>
    </row>
    <row r="9" ht="22.5" customHeight="1" spans="2:12">
      <c r="B9" s="33"/>
      <c r="G9" s="33"/>
      <c r="H9" s="33"/>
      <c r="I9" s="33"/>
      <c r="J9" s="33"/>
      <c r="K9" s="33"/>
      <c r="L9" s="33"/>
    </row>
    <row r="10" customHeight="1" spans="7:12">
      <c r="G10" s="33"/>
      <c r="H10" s="33"/>
      <c r="I10" s="33"/>
      <c r="J10" s="33"/>
      <c r="K10" s="33"/>
      <c r="L10" s="33"/>
    </row>
    <row r="11" customHeight="1" spans="7:12">
      <c r="G11" s="33"/>
      <c r="H11" s="33"/>
      <c r="I11" s="33"/>
      <c r="J11" s="33"/>
      <c r="K11" s="33"/>
      <c r="L11" s="33"/>
    </row>
    <row r="12" customHeight="1" spans="7:12">
      <c r="G12" s="33"/>
      <c r="H12" s="33"/>
      <c r="I12" s="33"/>
      <c r="L12" s="33"/>
    </row>
    <row r="13" customHeight="1" spans="6:11">
      <c r="F13" s="33"/>
      <c r="G13" s="33"/>
      <c r="H13" s="33"/>
      <c r="I13" s="33"/>
      <c r="J13" s="33"/>
      <c r="K13" s="33"/>
    </row>
    <row r="14" customHeight="1" spans="4:9">
      <c r="D14" s="33"/>
      <c r="G14" s="33"/>
      <c r="H14" s="33"/>
      <c r="I14" s="3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topLeftCell="A7" workbookViewId="0">
      <selection activeCell="A1" sqref="A1:E18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16384" width="6.875" style="1"/>
  </cols>
  <sheetData>
    <row r="1" ht="20.1" customHeight="1" spans="1:5">
      <c r="A1" s="3" t="s">
        <v>471</v>
      </c>
      <c r="E1" s="56"/>
    </row>
    <row r="2" ht="33" spans="1:5">
      <c r="A2" s="89" t="s">
        <v>472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30.75" customHeight="1" spans="1:5">
      <c r="A4" s="91"/>
      <c r="B4" s="92"/>
      <c r="C4" s="92"/>
      <c r="D4" s="92"/>
      <c r="E4" s="93" t="s">
        <v>313</v>
      </c>
    </row>
    <row r="5" ht="20.1" customHeight="1" spans="1:5">
      <c r="A5" s="39" t="s">
        <v>336</v>
      </c>
      <c r="B5" s="39" t="s">
        <v>337</v>
      </c>
      <c r="C5" s="39" t="s">
        <v>473</v>
      </c>
      <c r="D5" s="39"/>
      <c r="E5" s="39"/>
    </row>
    <row r="6" ht="20.1" customHeight="1" spans="1:5">
      <c r="A6" s="39"/>
      <c r="B6" s="39"/>
      <c r="C6" s="39" t="s">
        <v>318</v>
      </c>
      <c r="D6" s="39" t="s">
        <v>339</v>
      </c>
      <c r="E6" s="39" t="s">
        <v>340</v>
      </c>
    </row>
    <row r="7" ht="20.1" customHeight="1" spans="1:5">
      <c r="A7" s="94">
        <v>212</v>
      </c>
      <c r="B7" s="95" t="s">
        <v>352</v>
      </c>
      <c r="C7" s="18">
        <f t="shared" ref="C7:C18" si="0">D7+E7</f>
        <v>794</v>
      </c>
      <c r="D7" s="18"/>
      <c r="E7" s="18">
        <v>794</v>
      </c>
    </row>
    <row r="8" ht="20.1" customHeight="1" spans="1:5">
      <c r="A8" s="94" t="s">
        <v>474</v>
      </c>
      <c r="B8" s="95" t="s">
        <v>475</v>
      </c>
      <c r="C8" s="18">
        <f t="shared" si="0"/>
        <v>794</v>
      </c>
      <c r="D8" s="18"/>
      <c r="E8" s="18">
        <v>794</v>
      </c>
    </row>
    <row r="9" ht="20.1" customHeight="1" spans="1:5">
      <c r="A9" s="94" t="s">
        <v>476</v>
      </c>
      <c r="B9" s="95" t="s">
        <v>477</v>
      </c>
      <c r="C9" s="18">
        <f t="shared" si="0"/>
        <v>794</v>
      </c>
      <c r="D9" s="96"/>
      <c r="E9" s="96">
        <v>794</v>
      </c>
    </row>
    <row r="10" ht="20.1" customHeight="1" spans="1:5">
      <c r="A10" s="94"/>
      <c r="B10" s="95"/>
      <c r="C10" s="18">
        <f t="shared" si="0"/>
        <v>0</v>
      </c>
      <c r="D10" s="18"/>
      <c r="E10" s="18"/>
    </row>
    <row r="11" ht="20.1" customHeight="1" spans="1:5">
      <c r="A11" s="94"/>
      <c r="B11" s="95"/>
      <c r="C11" s="18">
        <f t="shared" si="0"/>
        <v>0</v>
      </c>
      <c r="D11" s="18"/>
      <c r="E11" s="18"/>
    </row>
    <row r="12" ht="20.1" customHeight="1" spans="1:5">
      <c r="A12" s="94"/>
      <c r="B12" s="95"/>
      <c r="C12" s="18">
        <f t="shared" si="0"/>
        <v>0</v>
      </c>
      <c r="D12" s="39"/>
      <c r="E12" s="39"/>
    </row>
    <row r="13" ht="20.1" customHeight="1" spans="1:5">
      <c r="A13" s="97"/>
      <c r="B13" s="98"/>
      <c r="C13" s="18">
        <f t="shared" si="0"/>
        <v>0</v>
      </c>
      <c r="D13" s="39"/>
      <c r="E13" s="39"/>
    </row>
    <row r="14" ht="20.1" customHeight="1" spans="1:5">
      <c r="A14" s="97"/>
      <c r="B14" s="98"/>
      <c r="C14" s="18">
        <f t="shared" si="0"/>
        <v>0</v>
      </c>
      <c r="D14" s="39"/>
      <c r="E14" s="39"/>
    </row>
    <row r="15" ht="20.1" customHeight="1" spans="1:5">
      <c r="A15" s="97"/>
      <c r="B15" s="98"/>
      <c r="C15" s="18">
        <f t="shared" si="0"/>
        <v>0</v>
      </c>
      <c r="D15" s="39"/>
      <c r="E15" s="39"/>
    </row>
    <row r="16" ht="20.1" customHeight="1" spans="1:5">
      <c r="A16" s="39"/>
      <c r="B16" s="39"/>
      <c r="C16" s="18">
        <f t="shared" si="0"/>
        <v>0</v>
      </c>
      <c r="D16" s="39"/>
      <c r="E16" s="39"/>
    </row>
    <row r="17" ht="20.1" customHeight="1" spans="1:5">
      <c r="A17" s="39"/>
      <c r="B17" s="39"/>
      <c r="C17" s="18">
        <f t="shared" si="0"/>
        <v>0</v>
      </c>
      <c r="D17" s="39"/>
      <c r="E17" s="39"/>
    </row>
    <row r="18" ht="20.1" customHeight="1" spans="1:5">
      <c r="A18" s="99"/>
      <c r="B18" s="100"/>
      <c r="C18" s="18">
        <f t="shared" si="0"/>
        <v>0</v>
      </c>
      <c r="D18" s="48"/>
      <c r="E18" s="46"/>
    </row>
    <row r="19" ht="20.25" customHeight="1" spans="1:5">
      <c r="A19" s="101"/>
      <c r="B19" s="101"/>
      <c r="C19" s="101"/>
      <c r="D19" s="101"/>
      <c r="E19" s="101"/>
    </row>
    <row r="20" ht="20.25" customHeight="1" spans="1:5">
      <c r="A20" s="102"/>
      <c r="B20" s="102"/>
      <c r="C20" s="102"/>
      <c r="D20" s="102"/>
      <c r="E20" s="102"/>
    </row>
    <row r="21" customHeight="1" spans="1:5">
      <c r="A21" s="33"/>
      <c r="B21" s="33"/>
      <c r="C21" s="33"/>
      <c r="E21" s="33"/>
    </row>
    <row r="22" customHeight="1" spans="1:5">
      <c r="A22" s="33"/>
      <c r="B22" s="33"/>
      <c r="C22" s="33"/>
      <c r="D22" s="33"/>
      <c r="E22" s="33"/>
    </row>
    <row r="23" customHeight="1" spans="1:5">
      <c r="A23" s="33"/>
      <c r="B23" s="33"/>
      <c r="C23" s="33"/>
      <c r="E23" s="33"/>
    </row>
    <row r="24" customHeight="1" spans="1:5">
      <c r="A24" s="33"/>
      <c r="B24" s="33"/>
      <c r="D24" s="33"/>
      <c r="E24" s="33"/>
    </row>
    <row r="25" customHeight="1" spans="1:5">
      <c r="A25" s="33"/>
      <c r="E25" s="33"/>
    </row>
  </sheetData>
  <mergeCells count="4">
    <mergeCell ref="C5:E5"/>
    <mergeCell ref="A5:A6"/>
    <mergeCell ref="B5:B6"/>
    <mergeCell ref="A19:E20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topLeftCell="A2" workbookViewId="0">
      <selection activeCell="N12" sqref="N12"/>
    </sheetView>
  </sheetViews>
  <sheetFormatPr defaultColWidth="6.875" defaultRowHeight="20.1" customHeight="1"/>
  <cols>
    <col min="1" max="1" width="25.125" style="1" customWidth="1"/>
    <col min="2" max="2" width="21.5" style="1" customWidth="1"/>
    <col min="3" max="3" width="25.125" style="1" customWidth="1"/>
    <col min="4" max="4" width="21.625" style="1" customWidth="1"/>
    <col min="5" max="159" width="6.75" style="1" customWidth="1"/>
    <col min="160" max="16384" width="6.875" style="1"/>
  </cols>
  <sheetData>
    <row r="1" customHeight="1" spans="1:251">
      <c r="A1" s="3" t="s">
        <v>478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ht="33.75" customHeight="1" spans="1:251">
      <c r="A2" s="57" t="s">
        <v>479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customHeight="1" spans="1:25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ht="30.75" customHeight="1" spans="1:251">
      <c r="A4" s="60"/>
      <c r="B4" s="61"/>
      <c r="C4" s="62"/>
      <c r="D4" s="13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ht="23.25" customHeight="1" spans="1:251">
      <c r="A5" s="39" t="s">
        <v>314</v>
      </c>
      <c r="B5" s="39"/>
      <c r="C5" s="39" t="s">
        <v>315</v>
      </c>
      <c r="D5" s="3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ht="24" customHeight="1" spans="1:251">
      <c r="A6" s="63" t="s">
        <v>316</v>
      </c>
      <c r="B6" s="64" t="s">
        <v>317</v>
      </c>
      <c r="C6" s="63" t="s">
        <v>316</v>
      </c>
      <c r="D6" s="63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customHeight="1" spans="1:251">
      <c r="A7" s="65" t="s">
        <v>480</v>
      </c>
      <c r="B7" s="66">
        <v>873.97</v>
      </c>
      <c r="C7" s="67" t="s">
        <v>481</v>
      </c>
      <c r="D7" s="6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customHeight="1" spans="1:251">
      <c r="A8" s="69" t="s">
        <v>482</v>
      </c>
      <c r="B8" s="46">
        <v>794</v>
      </c>
      <c r="C8" s="70" t="s">
        <v>341</v>
      </c>
      <c r="D8" s="71">
        <v>55.35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customHeight="1" spans="1:251">
      <c r="A9" s="72" t="s">
        <v>483</v>
      </c>
      <c r="B9" s="66"/>
      <c r="C9" s="70" t="s">
        <v>346</v>
      </c>
      <c r="D9" s="71">
        <v>21.67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customHeight="1" spans="1:251">
      <c r="A10" s="73" t="s">
        <v>484</v>
      </c>
      <c r="B10" s="74"/>
      <c r="C10" s="75" t="s">
        <v>352</v>
      </c>
      <c r="D10" s="71">
        <v>1568.8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customHeight="1" spans="1:251">
      <c r="A11" s="73" t="s">
        <v>485</v>
      </c>
      <c r="B11" s="74"/>
      <c r="C11" s="76" t="s">
        <v>359</v>
      </c>
      <c r="D11" s="71">
        <v>22.15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customHeight="1" spans="1:251">
      <c r="A12" s="73" t="s">
        <v>486</v>
      </c>
      <c r="B12" s="46"/>
      <c r="C12" s="77"/>
      <c r="D12" s="7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customHeight="1" spans="1:251">
      <c r="A13" s="73"/>
      <c r="B13" s="46"/>
      <c r="C13" s="77"/>
      <c r="D13" s="7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customHeight="1" spans="1:251">
      <c r="A14" s="18" t="s">
        <v>487</v>
      </c>
      <c r="B14" s="79">
        <f>SUM(B7:B13)</f>
        <v>1667.97</v>
      </c>
      <c r="C14" s="80" t="s">
        <v>488</v>
      </c>
      <c r="D14" s="81">
        <f>SUM(D1:D12)</f>
        <v>1667.97</v>
      </c>
      <c r="F14" s="3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customHeight="1" spans="1:251">
      <c r="A15" s="73" t="s">
        <v>489</v>
      </c>
      <c r="B15" s="79"/>
      <c r="C15" s="82" t="s">
        <v>490</v>
      </c>
      <c r="D15" s="81"/>
      <c r="E15" s="33"/>
      <c r="F15" s="33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customHeight="1" spans="1:251">
      <c r="A16" s="73" t="s">
        <v>491</v>
      </c>
      <c r="B16" s="46">
        <v>24.4</v>
      </c>
      <c r="C16" s="77"/>
      <c r="D16" s="81">
        <f>SUM(D17:D19)</f>
        <v>24.4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customHeight="1" spans="1:251">
      <c r="A17" s="73"/>
      <c r="B17" s="46"/>
      <c r="C17" s="70" t="s">
        <v>346</v>
      </c>
      <c r="D17" s="71">
        <v>3.62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customHeight="1" spans="1:251">
      <c r="A18" s="73"/>
      <c r="B18" s="46"/>
      <c r="C18" s="70" t="s">
        <v>341</v>
      </c>
      <c r="D18" s="71">
        <v>2.93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customHeight="1" spans="1:251">
      <c r="A19" s="83"/>
      <c r="B19" s="84"/>
      <c r="C19" s="75" t="s">
        <v>352</v>
      </c>
      <c r="D19" s="71">
        <v>17.85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customHeight="1" spans="1:251">
      <c r="A20" s="18"/>
      <c r="B20" s="79"/>
      <c r="C20" s="80"/>
      <c r="D20" s="81"/>
      <c r="F20" s="3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customHeight="1" spans="1:251">
      <c r="A21" s="73"/>
      <c r="B21" s="79"/>
      <c r="C21" s="82"/>
      <c r="D21" s="81"/>
      <c r="E21" s="33"/>
      <c r="F21" s="33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customHeight="1" spans="1:251">
      <c r="A22" s="73"/>
      <c r="B22" s="46"/>
      <c r="C22" s="77"/>
      <c r="D22" s="81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customHeight="1" spans="1:5">
      <c r="A23" s="85" t="s">
        <v>492</v>
      </c>
      <c r="B23" s="86">
        <f>B16+B14</f>
        <v>1692.37</v>
      </c>
      <c r="C23" s="87" t="s">
        <v>493</v>
      </c>
      <c r="D23" s="81">
        <f>D14+D16</f>
        <v>1692.37</v>
      </c>
      <c r="E23" s="33"/>
    </row>
    <row r="30" customHeight="1" spans="3:3">
      <c r="C30" s="3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topLeftCell="A12" workbookViewId="0">
      <selection activeCell="A1" sqref="A1:L28"/>
    </sheetView>
  </sheetViews>
  <sheetFormatPr defaultColWidth="6.875" defaultRowHeight="12.75" customHeight="1"/>
  <cols>
    <col min="1" max="1" width="11" style="1" customWidth="1"/>
    <col min="2" max="2" width="31.25" style="2" customWidth="1"/>
    <col min="3" max="3" width="12.625" style="1" customWidth="1"/>
    <col min="4" max="4" width="7" style="1" customWidth="1"/>
    <col min="5" max="5" width="12.625" style="1" customWidth="1"/>
    <col min="6" max="6" width="9.25" style="1" customWidth="1"/>
    <col min="7" max="7" width="9.5" style="1" customWidth="1"/>
    <col min="8" max="8" width="7.625" style="1" customWidth="1"/>
    <col min="9" max="9" width="8.75" style="1" customWidth="1"/>
    <col min="10" max="10" width="7.5" style="1" customWidth="1"/>
    <col min="11" max="11" width="6.5" style="1" customWidth="1"/>
    <col min="12" max="12" width="6.75" style="1" customWidth="1"/>
    <col min="13" max="16384" width="6.875" style="1"/>
  </cols>
  <sheetData>
    <row r="1" ht="20.1" customHeight="1" spans="1:12">
      <c r="A1" s="3" t="s">
        <v>494</v>
      </c>
      <c r="L1" s="52"/>
    </row>
    <row r="2" ht="40.5" customHeight="1" spans="1:12">
      <c r="A2" s="5" t="s">
        <v>495</v>
      </c>
      <c r="B2" s="34"/>
      <c r="C2" s="8"/>
      <c r="D2" s="8"/>
      <c r="E2" s="8"/>
      <c r="F2" s="8"/>
      <c r="G2" s="8"/>
      <c r="H2" s="8"/>
      <c r="I2" s="8"/>
      <c r="J2" s="8"/>
      <c r="K2" s="8"/>
      <c r="L2" s="8"/>
    </row>
    <row r="3" ht="20.1" customHeight="1" spans="1:12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30.75" customHeight="1" spans="1:12">
      <c r="A4" s="37"/>
      <c r="B4" s="38"/>
      <c r="C4" s="37"/>
      <c r="D4" s="37"/>
      <c r="E4" s="37"/>
      <c r="F4" s="37"/>
      <c r="G4" s="37"/>
      <c r="H4" s="37"/>
      <c r="I4" s="37"/>
      <c r="J4" s="37"/>
      <c r="K4" s="37"/>
      <c r="L4" s="53" t="s">
        <v>313</v>
      </c>
    </row>
    <row r="5" ht="24" customHeight="1" spans="1:12">
      <c r="A5" s="39" t="s">
        <v>496</v>
      </c>
      <c r="B5" s="39"/>
      <c r="C5" s="14" t="s">
        <v>318</v>
      </c>
      <c r="D5" s="14" t="s">
        <v>491</v>
      </c>
      <c r="E5" s="14" t="s">
        <v>480</v>
      </c>
      <c r="F5" s="14" t="s">
        <v>482</v>
      </c>
      <c r="G5" s="14" t="s">
        <v>483</v>
      </c>
      <c r="H5" s="39" t="s">
        <v>484</v>
      </c>
      <c r="I5" s="39"/>
      <c r="J5" s="14" t="s">
        <v>485</v>
      </c>
      <c r="K5" s="14" t="s">
        <v>486</v>
      </c>
      <c r="L5" s="20" t="s">
        <v>489</v>
      </c>
    </row>
    <row r="6" ht="27" customHeight="1" spans="1:12">
      <c r="A6" s="40" t="s">
        <v>336</v>
      </c>
      <c r="B6" s="41" t="s">
        <v>337</v>
      </c>
      <c r="C6" s="15"/>
      <c r="D6" s="15"/>
      <c r="E6" s="15"/>
      <c r="F6" s="15"/>
      <c r="G6" s="15"/>
      <c r="H6" s="42" t="s">
        <v>497</v>
      </c>
      <c r="I6" s="42" t="s">
        <v>498</v>
      </c>
      <c r="J6" s="15"/>
      <c r="K6" s="15"/>
      <c r="L6" s="15"/>
    </row>
    <row r="7" ht="27" customHeight="1" spans="1:12">
      <c r="A7" s="16">
        <v>208</v>
      </c>
      <c r="B7" s="17" t="s">
        <v>341</v>
      </c>
      <c r="C7" s="18">
        <f>E7</f>
        <v>55.35</v>
      </c>
      <c r="D7" s="43"/>
      <c r="E7" s="18">
        <v>55.35</v>
      </c>
      <c r="F7" s="43"/>
      <c r="G7" s="44"/>
      <c r="H7" s="45"/>
      <c r="I7" s="45"/>
      <c r="J7" s="15"/>
      <c r="K7" s="44"/>
      <c r="L7" s="15"/>
    </row>
    <row r="8" ht="27" customHeight="1" spans="1:12">
      <c r="A8" s="21">
        <v>20805</v>
      </c>
      <c r="B8" s="22" t="s">
        <v>499</v>
      </c>
      <c r="C8" s="18">
        <f t="shared" ref="C8:C17" si="0">E8</f>
        <v>55.35</v>
      </c>
      <c r="D8" s="43"/>
      <c r="E8" s="18">
        <v>55.35</v>
      </c>
      <c r="F8" s="43"/>
      <c r="G8" s="44"/>
      <c r="H8" s="45"/>
      <c r="I8" s="45"/>
      <c r="J8" s="15"/>
      <c r="K8" s="44"/>
      <c r="L8" s="15"/>
    </row>
    <row r="9" ht="27" customHeight="1" spans="1:12">
      <c r="A9" s="21">
        <v>2080505</v>
      </c>
      <c r="B9" s="22" t="s">
        <v>500</v>
      </c>
      <c r="C9" s="18">
        <f t="shared" si="0"/>
        <v>38.34</v>
      </c>
      <c r="D9" s="43"/>
      <c r="E9" s="18">
        <f>36.88+1.46</f>
        <v>38.34</v>
      </c>
      <c r="F9" s="43"/>
      <c r="G9" s="44"/>
      <c r="H9" s="45"/>
      <c r="I9" s="45"/>
      <c r="J9" s="15"/>
      <c r="K9" s="44"/>
      <c r="L9" s="15"/>
    </row>
    <row r="10" ht="27" customHeight="1" spans="1:12">
      <c r="A10" s="21">
        <v>2080506</v>
      </c>
      <c r="B10" s="22" t="s">
        <v>501</v>
      </c>
      <c r="C10" s="18">
        <f t="shared" si="0"/>
        <v>16.22</v>
      </c>
      <c r="D10" s="43"/>
      <c r="E10" s="18">
        <f>14.75+1.47</f>
        <v>16.22</v>
      </c>
      <c r="F10" s="43"/>
      <c r="G10" s="44"/>
      <c r="H10" s="45"/>
      <c r="I10" s="45"/>
      <c r="J10" s="15"/>
      <c r="K10" s="44"/>
      <c r="L10" s="15"/>
    </row>
    <row r="11" ht="27" customHeight="1" spans="1:12">
      <c r="A11" s="21">
        <v>2080599</v>
      </c>
      <c r="B11" s="22" t="s">
        <v>502</v>
      </c>
      <c r="C11" s="18">
        <f t="shared" si="0"/>
        <v>3.72</v>
      </c>
      <c r="D11" s="43"/>
      <c r="E11" s="18">
        <v>3.72</v>
      </c>
      <c r="F11" s="43"/>
      <c r="G11" s="44"/>
      <c r="H11" s="45"/>
      <c r="I11" s="45"/>
      <c r="J11" s="15"/>
      <c r="K11" s="44"/>
      <c r="L11" s="15"/>
    </row>
    <row r="12" ht="23.1" customHeight="1" spans="1:12">
      <c r="A12" s="21">
        <v>210</v>
      </c>
      <c r="B12" s="22" t="s">
        <v>346</v>
      </c>
      <c r="C12" s="18">
        <f t="shared" si="0"/>
        <v>25.29</v>
      </c>
      <c r="D12" s="43"/>
      <c r="E12" s="18">
        <f>E13</f>
        <v>25.29</v>
      </c>
      <c r="F12" s="43"/>
      <c r="G12" s="44"/>
      <c r="H12" s="45"/>
      <c r="I12" s="45"/>
      <c r="J12" s="15"/>
      <c r="K12" s="44"/>
      <c r="L12" s="15"/>
    </row>
    <row r="13" ht="18.95" customHeight="1" spans="1:12">
      <c r="A13" s="23">
        <v>21011</v>
      </c>
      <c r="B13" s="24" t="s">
        <v>503</v>
      </c>
      <c r="C13" s="18">
        <f t="shared" si="0"/>
        <v>25.29</v>
      </c>
      <c r="D13" s="43"/>
      <c r="E13" s="18">
        <f>E14+E15+E16+E17</f>
        <v>25.29</v>
      </c>
      <c r="F13" s="43"/>
      <c r="G13" s="44"/>
      <c r="H13" s="45"/>
      <c r="I13" s="45"/>
      <c r="J13" s="15"/>
      <c r="K13" s="44"/>
      <c r="L13" s="15"/>
    </row>
    <row r="14" ht="20.1" customHeight="1" spans="1:12">
      <c r="A14" s="23">
        <v>2101101</v>
      </c>
      <c r="B14" s="24" t="s">
        <v>504</v>
      </c>
      <c r="C14" s="18">
        <f t="shared" si="0"/>
        <v>15.11</v>
      </c>
      <c r="D14" s="46"/>
      <c r="E14" s="18">
        <f>14.99+0.12</f>
        <v>15.11</v>
      </c>
      <c r="F14" s="46"/>
      <c r="G14" s="47"/>
      <c r="H14" s="48"/>
      <c r="I14" s="48"/>
      <c r="J14" s="46"/>
      <c r="K14" s="47"/>
      <c r="L14" s="46"/>
    </row>
    <row r="15" ht="21" customHeight="1" spans="1:12">
      <c r="A15" s="23">
        <v>2101102</v>
      </c>
      <c r="B15" s="24" t="s">
        <v>505</v>
      </c>
      <c r="C15" s="18">
        <f t="shared" si="0"/>
        <v>4.26</v>
      </c>
      <c r="D15" s="49"/>
      <c r="E15" s="18">
        <f>2.52+1.74</f>
        <v>4.26</v>
      </c>
      <c r="F15" s="49"/>
      <c r="G15" s="27"/>
      <c r="H15" s="27"/>
      <c r="I15" s="27"/>
      <c r="J15" s="27"/>
      <c r="K15" s="27"/>
      <c r="L15" s="27"/>
    </row>
    <row r="16" ht="21" customHeight="1" spans="1:12">
      <c r="A16" s="23">
        <v>2101103</v>
      </c>
      <c r="B16" s="24" t="s">
        <v>506</v>
      </c>
      <c r="C16" s="18">
        <f t="shared" si="0"/>
        <v>5.28</v>
      </c>
      <c r="D16" s="49"/>
      <c r="E16" s="18">
        <f>3.52+1.76</f>
        <v>5.28</v>
      </c>
      <c r="F16" s="49"/>
      <c r="G16" s="27"/>
      <c r="H16" s="27"/>
      <c r="I16" s="27"/>
      <c r="J16" s="27"/>
      <c r="K16" s="27"/>
      <c r="L16" s="27"/>
    </row>
    <row r="17" ht="20.1" customHeight="1" spans="1:12">
      <c r="A17" s="23">
        <v>2101199</v>
      </c>
      <c r="B17" s="24" t="s">
        <v>507</v>
      </c>
      <c r="C17" s="18">
        <f t="shared" si="0"/>
        <v>0.64</v>
      </c>
      <c r="D17" s="49"/>
      <c r="E17" s="18">
        <v>0.64</v>
      </c>
      <c r="F17" s="49"/>
      <c r="G17" s="27"/>
      <c r="H17" s="27"/>
      <c r="I17" s="27"/>
      <c r="J17" s="27"/>
      <c r="K17" s="27"/>
      <c r="L17" s="27"/>
    </row>
    <row r="18" ht="20.1" customHeight="1" spans="1:12">
      <c r="A18" s="28">
        <v>212</v>
      </c>
      <c r="B18" s="24" t="s">
        <v>352</v>
      </c>
      <c r="C18" s="18">
        <f>E18+F18</f>
        <v>1586.65</v>
      </c>
      <c r="D18" s="49"/>
      <c r="E18" s="18">
        <f>E19+E22</f>
        <v>792.65</v>
      </c>
      <c r="F18" s="50">
        <v>794</v>
      </c>
      <c r="G18" s="27"/>
      <c r="H18" s="27"/>
      <c r="I18" s="27"/>
      <c r="J18" s="27"/>
      <c r="K18" s="27"/>
      <c r="L18" s="27"/>
    </row>
    <row r="19" ht="20.1" customHeight="1" spans="1:12">
      <c r="A19" s="28">
        <v>21201</v>
      </c>
      <c r="B19" s="24" t="s">
        <v>353</v>
      </c>
      <c r="C19" s="18">
        <f>C20+C21</f>
        <v>407.95</v>
      </c>
      <c r="D19" s="49"/>
      <c r="E19" s="18">
        <f>E20+E21</f>
        <v>407.95</v>
      </c>
      <c r="F19" s="49"/>
      <c r="G19" s="27"/>
      <c r="H19" s="27"/>
      <c r="I19" s="27"/>
      <c r="J19" s="27"/>
      <c r="K19" s="27"/>
      <c r="L19" s="27"/>
    </row>
    <row r="20" ht="20.1" customHeight="1" spans="1:12">
      <c r="A20" s="28">
        <v>2120101</v>
      </c>
      <c r="B20" s="24" t="s">
        <v>354</v>
      </c>
      <c r="C20" s="18">
        <f>336.3+11.5</f>
        <v>347.8</v>
      </c>
      <c r="D20" s="51"/>
      <c r="E20" s="18">
        <f>336.3+11.5</f>
        <v>347.8</v>
      </c>
      <c r="F20" s="51"/>
      <c r="G20" s="30"/>
      <c r="H20" s="30"/>
      <c r="I20" s="27"/>
      <c r="J20" s="27"/>
      <c r="K20" s="27"/>
      <c r="L20" s="27"/>
    </row>
    <row r="21" ht="20.1" customHeight="1" spans="1:12">
      <c r="A21" s="28">
        <v>2120199</v>
      </c>
      <c r="B21" s="24" t="s">
        <v>355</v>
      </c>
      <c r="C21" s="18">
        <f>53.8+6.35</f>
        <v>60.15</v>
      </c>
      <c r="D21" s="51"/>
      <c r="E21" s="18">
        <f>53.8+6.35</f>
        <v>60.15</v>
      </c>
      <c r="F21" s="51"/>
      <c r="G21" s="30"/>
      <c r="H21" s="30"/>
      <c r="I21" s="30"/>
      <c r="J21" s="27"/>
      <c r="K21" s="27"/>
      <c r="L21" s="30"/>
    </row>
    <row r="22" ht="20.1" customHeight="1" spans="1:12">
      <c r="A22" s="28">
        <v>21202</v>
      </c>
      <c r="B22" s="24" t="s">
        <v>356</v>
      </c>
      <c r="C22" s="18">
        <v>384.7</v>
      </c>
      <c r="D22" s="51"/>
      <c r="E22" s="18">
        <v>384.7</v>
      </c>
      <c r="F22" s="51"/>
      <c r="G22" s="30"/>
      <c r="H22" s="30"/>
      <c r="I22" s="30"/>
      <c r="J22" s="30"/>
      <c r="K22" s="30"/>
      <c r="L22" s="30"/>
    </row>
    <row r="23" ht="20.1" customHeight="1" spans="1:12">
      <c r="A23" s="28">
        <v>2120201</v>
      </c>
      <c r="B23" s="24" t="s">
        <v>356</v>
      </c>
      <c r="C23" s="18">
        <v>384.7</v>
      </c>
      <c r="D23" s="51"/>
      <c r="E23" s="18">
        <v>384.7</v>
      </c>
      <c r="F23" s="51"/>
      <c r="G23" s="30"/>
      <c r="H23" s="30"/>
      <c r="I23" s="30"/>
      <c r="J23" s="30"/>
      <c r="K23" s="30"/>
      <c r="L23" s="30"/>
    </row>
    <row r="24" ht="20.1" customHeight="1" spans="1:12">
      <c r="A24" s="28">
        <v>21208</v>
      </c>
      <c r="B24" s="24" t="s">
        <v>357</v>
      </c>
      <c r="C24" s="18">
        <v>794</v>
      </c>
      <c r="D24" s="51"/>
      <c r="E24" s="18">
        <v>794</v>
      </c>
      <c r="F24" s="51"/>
      <c r="G24" s="30"/>
      <c r="H24" s="30"/>
      <c r="I24" s="30"/>
      <c r="J24" s="30"/>
      <c r="K24" s="30"/>
      <c r="L24" s="30"/>
    </row>
    <row r="25" ht="20.1" customHeight="1" spans="1:12">
      <c r="A25" s="28">
        <v>2120899</v>
      </c>
      <c r="B25" s="24" t="s">
        <v>358</v>
      </c>
      <c r="C25" s="18">
        <f>D25+E25</f>
        <v>0</v>
      </c>
      <c r="D25" s="51"/>
      <c r="E25" s="18">
        <f>F25+G25</f>
        <v>0</v>
      </c>
      <c r="F25" s="51"/>
      <c r="G25" s="30"/>
      <c r="H25" s="30"/>
      <c r="I25" s="30"/>
      <c r="J25" s="30"/>
      <c r="K25" s="30"/>
      <c r="L25" s="30"/>
    </row>
    <row r="26" ht="20.1" customHeight="1" spans="1:12">
      <c r="A26" s="28">
        <v>221</v>
      </c>
      <c r="B26" s="24" t="s">
        <v>359</v>
      </c>
      <c r="C26" s="18">
        <v>22.15</v>
      </c>
      <c r="D26" s="51"/>
      <c r="E26" s="18">
        <v>22.15</v>
      </c>
      <c r="F26" s="51"/>
      <c r="G26" s="30"/>
      <c r="H26" s="30"/>
      <c r="I26" s="30"/>
      <c r="J26" s="30"/>
      <c r="K26" s="30"/>
      <c r="L26" s="30"/>
    </row>
    <row r="27" ht="20.1" customHeight="1" spans="1:12">
      <c r="A27" s="31" t="s">
        <v>360</v>
      </c>
      <c r="B27" s="32" t="s">
        <v>361</v>
      </c>
      <c r="C27" s="18">
        <f>D27+E27</f>
        <v>0</v>
      </c>
      <c r="D27" s="51"/>
      <c r="E27" s="18">
        <f>F27+G27</f>
        <v>0</v>
      </c>
      <c r="F27" s="51"/>
      <c r="G27" s="30"/>
      <c r="H27" s="30"/>
      <c r="I27" s="30"/>
      <c r="J27" s="30"/>
      <c r="K27" s="30"/>
      <c r="L27" s="30"/>
    </row>
    <row r="28" ht="20.1" customHeight="1" spans="1:12">
      <c r="A28" s="28">
        <v>2210201</v>
      </c>
      <c r="B28" s="24" t="s">
        <v>362</v>
      </c>
      <c r="C28" s="18">
        <v>22.15</v>
      </c>
      <c r="D28" s="51"/>
      <c r="E28" s="18">
        <v>22.15</v>
      </c>
      <c r="F28" s="51"/>
      <c r="G28" s="30"/>
      <c r="H28" s="30"/>
      <c r="I28" s="30"/>
      <c r="J28" s="30"/>
      <c r="K28" s="30"/>
      <c r="L28" s="3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topLeftCell="A22" workbookViewId="0">
      <selection activeCell="A1" sqref="A1:H27"/>
    </sheetView>
  </sheetViews>
  <sheetFormatPr defaultColWidth="6.875" defaultRowHeight="24.95" customHeight="1"/>
  <cols>
    <col min="1" max="1" width="17.125" style="1" customWidth="1"/>
    <col min="2" max="2" width="26.5" style="2" customWidth="1"/>
    <col min="3" max="3" width="12.25" style="1" customWidth="1"/>
    <col min="4" max="4" width="10.5" style="1" customWidth="1"/>
    <col min="5" max="5" width="11.5" style="1" customWidth="1"/>
    <col min="6" max="6" width="10.875" style="1" customWidth="1"/>
    <col min="7" max="7" width="10" style="1" customWidth="1"/>
    <col min="8" max="8" width="9.875" style="1" customWidth="1"/>
    <col min="9" max="16384" width="6.875" style="1"/>
  </cols>
  <sheetData>
    <row r="1" customHeight="1" spans="1:2">
      <c r="A1" s="3" t="s">
        <v>508</v>
      </c>
      <c r="B1" s="4"/>
    </row>
    <row r="2" customHeight="1" spans="1:8">
      <c r="A2" s="5" t="s">
        <v>509</v>
      </c>
      <c r="B2" s="6"/>
      <c r="C2" s="7"/>
      <c r="D2" s="7"/>
      <c r="E2" s="7"/>
      <c r="F2" s="7"/>
      <c r="G2" s="7"/>
      <c r="H2" s="8"/>
    </row>
    <row r="3" customHeight="1" spans="1:8">
      <c r="A3" s="9"/>
      <c r="B3" s="10"/>
      <c r="C3" s="7"/>
      <c r="D3" s="7"/>
      <c r="E3" s="7"/>
      <c r="F3" s="7"/>
      <c r="G3" s="7"/>
      <c r="H3" s="8"/>
    </row>
    <row r="4" customHeight="1" spans="1:8">
      <c r="A4" s="11"/>
      <c r="B4" s="12"/>
      <c r="C4" s="11"/>
      <c r="D4" s="11"/>
      <c r="E4" s="11"/>
      <c r="F4" s="11"/>
      <c r="G4" s="11"/>
      <c r="H4" s="13" t="s">
        <v>313</v>
      </c>
    </row>
    <row r="5" ht="39" customHeight="1" spans="1:8">
      <c r="A5" s="14" t="s">
        <v>510</v>
      </c>
      <c r="B5" s="14" t="s">
        <v>511</v>
      </c>
      <c r="C5" s="14" t="s">
        <v>318</v>
      </c>
      <c r="D5" s="15" t="s">
        <v>339</v>
      </c>
      <c r="E5" s="14" t="s">
        <v>340</v>
      </c>
      <c r="F5" s="14" t="s">
        <v>512</v>
      </c>
      <c r="G5" s="14" t="s">
        <v>513</v>
      </c>
      <c r="H5" s="14" t="s">
        <v>514</v>
      </c>
    </row>
    <row r="6" customHeight="1" spans="1:8">
      <c r="A6" s="16">
        <v>208</v>
      </c>
      <c r="B6" s="17" t="s">
        <v>341</v>
      </c>
      <c r="C6" s="18">
        <v>55.35</v>
      </c>
      <c r="D6" s="18">
        <v>55.35</v>
      </c>
      <c r="E6" s="19"/>
      <c r="F6" s="20"/>
      <c r="G6" s="20"/>
      <c r="H6" s="20"/>
    </row>
    <row r="7" customHeight="1" spans="1:8">
      <c r="A7" s="21">
        <v>20805</v>
      </c>
      <c r="B7" s="22" t="s">
        <v>499</v>
      </c>
      <c r="C7" s="18">
        <v>55.35</v>
      </c>
      <c r="D7" s="18">
        <v>55.35</v>
      </c>
      <c r="E7" s="19"/>
      <c r="F7" s="20"/>
      <c r="G7" s="20"/>
      <c r="H7" s="20"/>
    </row>
    <row r="8" customHeight="1" spans="1:8">
      <c r="A8" s="21">
        <v>2080505</v>
      </c>
      <c r="B8" s="22" t="s">
        <v>500</v>
      </c>
      <c r="C8" s="18">
        <v>38.34</v>
      </c>
      <c r="D8" s="18">
        <v>38.34</v>
      </c>
      <c r="E8" s="19"/>
      <c r="F8" s="20"/>
      <c r="G8" s="20"/>
      <c r="H8" s="20"/>
    </row>
    <row r="9" customHeight="1" spans="1:8">
      <c r="A9" s="21">
        <v>2080506</v>
      </c>
      <c r="B9" s="22" t="s">
        <v>501</v>
      </c>
      <c r="C9" s="18">
        <v>16.22</v>
      </c>
      <c r="D9" s="18">
        <v>16.22</v>
      </c>
      <c r="E9" s="19"/>
      <c r="F9" s="20"/>
      <c r="G9" s="20"/>
      <c r="H9" s="20"/>
    </row>
    <row r="10" customHeight="1" spans="1:8">
      <c r="A10" s="21">
        <v>2080599</v>
      </c>
      <c r="B10" s="22" t="s">
        <v>502</v>
      </c>
      <c r="C10" s="18">
        <v>3.72</v>
      </c>
      <c r="D10" s="18">
        <v>3.72</v>
      </c>
      <c r="E10" s="19"/>
      <c r="F10" s="20"/>
      <c r="G10" s="20"/>
      <c r="H10" s="20"/>
    </row>
    <row r="11" customHeight="1" spans="1:8">
      <c r="A11" s="21">
        <v>210</v>
      </c>
      <c r="B11" s="22" t="s">
        <v>346</v>
      </c>
      <c r="C11" s="18">
        <f>C12</f>
        <v>25.29</v>
      </c>
      <c r="D11" s="18">
        <f>D12</f>
        <v>25.29</v>
      </c>
      <c r="E11" s="19"/>
      <c r="F11" s="20"/>
      <c r="G11" s="20"/>
      <c r="H11" s="20"/>
    </row>
    <row r="12" customHeight="1" spans="1:8">
      <c r="A12" s="23">
        <v>21011</v>
      </c>
      <c r="B12" s="24" t="s">
        <v>503</v>
      </c>
      <c r="C12" s="18">
        <f>C13+C14+C15+C16</f>
        <v>25.29</v>
      </c>
      <c r="D12" s="18">
        <f>D13+D14+D15+D16</f>
        <v>25.29</v>
      </c>
      <c r="E12" s="25"/>
      <c r="F12" s="26"/>
      <c r="G12" s="26"/>
      <c r="H12" s="26"/>
    </row>
    <row r="13" customHeight="1" spans="1:8">
      <c r="A13" s="23">
        <v>2101101</v>
      </c>
      <c r="B13" s="24" t="s">
        <v>504</v>
      </c>
      <c r="C13" s="18">
        <v>15.11</v>
      </c>
      <c r="D13" s="18">
        <v>15.11</v>
      </c>
      <c r="E13" s="27"/>
      <c r="F13" s="27"/>
      <c r="G13" s="27"/>
      <c r="H13" s="27"/>
    </row>
    <row r="14" customHeight="1" spans="1:8">
      <c r="A14" s="23">
        <v>2101102</v>
      </c>
      <c r="B14" s="24" t="s">
        <v>505</v>
      </c>
      <c r="C14" s="18">
        <v>4.26</v>
      </c>
      <c r="D14" s="18">
        <v>4.26</v>
      </c>
      <c r="E14" s="27"/>
      <c r="F14" s="27"/>
      <c r="G14" s="27"/>
      <c r="H14" s="27"/>
    </row>
    <row r="15" customHeight="1" spans="1:8">
      <c r="A15" s="23">
        <v>2101103</v>
      </c>
      <c r="B15" s="24" t="s">
        <v>506</v>
      </c>
      <c r="C15" s="18">
        <v>5.28</v>
      </c>
      <c r="D15" s="18">
        <v>5.28</v>
      </c>
      <c r="E15" s="27"/>
      <c r="F15" s="27"/>
      <c r="G15" s="27"/>
      <c r="H15" s="27"/>
    </row>
    <row r="16" customHeight="1" spans="1:9">
      <c r="A16" s="23">
        <v>2101199</v>
      </c>
      <c r="B16" s="24" t="s">
        <v>507</v>
      </c>
      <c r="C16" s="18">
        <v>0.64</v>
      </c>
      <c r="D16" s="18">
        <v>0.64</v>
      </c>
      <c r="E16" s="27"/>
      <c r="F16" s="27"/>
      <c r="G16" s="27"/>
      <c r="H16" s="27"/>
      <c r="I16" s="33"/>
    </row>
    <row r="17" customHeight="1" spans="1:8">
      <c r="A17" s="28">
        <v>212</v>
      </c>
      <c r="B17" s="24" t="s">
        <v>352</v>
      </c>
      <c r="C17" s="29">
        <v>1568.8</v>
      </c>
      <c r="D17" s="27"/>
      <c r="E17" s="29">
        <v>1568.8</v>
      </c>
      <c r="F17" s="27"/>
      <c r="G17" s="27"/>
      <c r="H17" s="27"/>
    </row>
    <row r="18" customHeight="1" spans="1:8">
      <c r="A18" s="28">
        <v>21201</v>
      </c>
      <c r="B18" s="24" t="s">
        <v>353</v>
      </c>
      <c r="C18" s="29">
        <v>390.1</v>
      </c>
      <c r="D18" s="27"/>
      <c r="E18" s="29">
        <v>390.1</v>
      </c>
      <c r="F18" s="27"/>
      <c r="G18" s="27"/>
      <c r="H18" s="30"/>
    </row>
    <row r="19" customHeight="1" spans="1:9">
      <c r="A19" s="28">
        <v>2120101</v>
      </c>
      <c r="B19" s="24" t="s">
        <v>354</v>
      </c>
      <c r="C19" s="29">
        <v>336.3</v>
      </c>
      <c r="D19" s="27"/>
      <c r="E19" s="29">
        <v>336.3</v>
      </c>
      <c r="F19" s="27"/>
      <c r="G19" s="27"/>
      <c r="H19" s="30"/>
      <c r="I19" s="33"/>
    </row>
    <row r="20" customHeight="1" spans="1:8">
      <c r="A20" s="28">
        <v>2120199</v>
      </c>
      <c r="B20" s="24" t="s">
        <v>355</v>
      </c>
      <c r="C20" s="29">
        <v>53.8</v>
      </c>
      <c r="D20" s="30"/>
      <c r="E20" s="29">
        <v>53.8</v>
      </c>
      <c r="F20" s="27"/>
      <c r="G20" s="27"/>
      <c r="H20" s="27"/>
    </row>
    <row r="21" customHeight="1" spans="1:8">
      <c r="A21" s="28">
        <v>21202</v>
      </c>
      <c r="B21" s="24" t="s">
        <v>356</v>
      </c>
      <c r="C21" s="29">
        <v>384.7</v>
      </c>
      <c r="D21" s="30"/>
      <c r="E21" s="29">
        <v>384.7</v>
      </c>
      <c r="F21" s="30"/>
      <c r="G21" s="30"/>
      <c r="H21" s="30"/>
    </row>
    <row r="22" customHeight="1" spans="1:8">
      <c r="A22" s="28">
        <v>2120201</v>
      </c>
      <c r="B22" s="24" t="s">
        <v>356</v>
      </c>
      <c r="C22" s="29">
        <v>384.7</v>
      </c>
      <c r="D22" s="30"/>
      <c r="E22" s="29">
        <v>384.7</v>
      </c>
      <c r="F22" s="30"/>
      <c r="G22" s="30"/>
      <c r="H22" s="30"/>
    </row>
    <row r="23" customHeight="1" spans="1:8">
      <c r="A23" s="28">
        <v>21208</v>
      </c>
      <c r="B23" s="24" t="s">
        <v>357</v>
      </c>
      <c r="C23" s="29">
        <v>794</v>
      </c>
      <c r="D23" s="30"/>
      <c r="E23" s="29">
        <v>794</v>
      </c>
      <c r="F23" s="30"/>
      <c r="G23" s="30"/>
      <c r="H23" s="30"/>
    </row>
    <row r="24" customHeight="1" spans="1:8">
      <c r="A24" s="28">
        <v>2120899</v>
      </c>
      <c r="B24" s="24" t="s">
        <v>358</v>
      </c>
      <c r="C24" s="29">
        <v>794</v>
      </c>
      <c r="D24" s="30"/>
      <c r="E24" s="29">
        <v>794</v>
      </c>
      <c r="F24" s="30"/>
      <c r="G24" s="30"/>
      <c r="H24" s="30"/>
    </row>
    <row r="25" customHeight="1" spans="1:8">
      <c r="A25" s="28">
        <v>221</v>
      </c>
      <c r="B25" s="24" t="s">
        <v>359</v>
      </c>
      <c r="C25" s="18">
        <v>22.15</v>
      </c>
      <c r="D25" s="18">
        <v>22.15</v>
      </c>
      <c r="E25" s="30"/>
      <c r="F25" s="30"/>
      <c r="G25" s="30"/>
      <c r="H25" s="30"/>
    </row>
    <row r="26" customHeight="1" spans="1:8">
      <c r="A26" s="31" t="s">
        <v>360</v>
      </c>
      <c r="B26" s="32" t="s">
        <v>361</v>
      </c>
      <c r="C26" s="18">
        <v>22.15</v>
      </c>
      <c r="D26" s="18">
        <v>22.15</v>
      </c>
      <c r="E26" s="30"/>
      <c r="F26" s="30"/>
      <c r="G26" s="30"/>
      <c r="H26" s="30"/>
    </row>
    <row r="27" customHeight="1" spans="1:8">
      <c r="A27" s="28">
        <v>2210201</v>
      </c>
      <c r="B27" s="24" t="s">
        <v>362</v>
      </c>
      <c r="C27" s="18">
        <v>22.15</v>
      </c>
      <c r="D27" s="18">
        <v>22.15</v>
      </c>
      <c r="E27" s="30"/>
      <c r="F27" s="30"/>
      <c r="G27" s="30"/>
      <c r="H27" s="30"/>
    </row>
  </sheetData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dcterms:modified xsi:type="dcterms:W3CDTF">2022-07-01T02:59:51Z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3B202C763EAF459E9CE33F3448A7ADAE</vt:lpwstr>
  </property>
</Properties>
</file>