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（收养老人定期补助）" sheetId="11" r:id="rId11"/>
    <sheet name="11 区级项目资金绩效目标表（收养老人专项经费）" sheetId="12" r:id="rId12"/>
  </sheets>
  <definedNames>
    <definedName name="_xlnm.Print_Area" localSheetId="1">'1 财政拨款收支总表'!$A$1:$G$25</definedName>
    <definedName name="_xlnm.Print_Area" localSheetId="2">'2 一般公共预算支出-无上年数'!$A$1:$E$18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部门收入总表'!$A$1:$L$9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book">GET.WORKBOOK(1)</definedName>
  </definedNames>
  <calcPr fullCalcOnLoad="1"/>
</workbook>
</file>

<file path=xl/sharedStrings.xml><?xml version="1.0" encoding="utf-8"?>
<sst xmlns="http://schemas.openxmlformats.org/spreadsheetml/2006/main" count="1596" uniqueCount="581">
  <si>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</si>
  <si>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</si>
  <si>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</si>
  <si>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</si>
  <si>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</si>
  <si>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</si>
  <si>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</si>
  <si>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</si>
  <si>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</si>
  <si>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</si>
  <si>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</si>
  <si>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</si>
  <si>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</si>
  <si>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</si>
  <si>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</si>
  <si>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</si>
  <si>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</si>
  <si>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</si>
  <si>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</si>
  <si>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</si>
  <si>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</si>
  <si>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</si>
  <si>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</si>
  <si>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</si>
  <si>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</si>
  <si>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</si>
  <si>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</si>
  <si>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</si>
  <si>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</si>
  <si>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</si>
  <si>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</si>
  <si>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</si>
  <si>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</si>
  <si>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</si>
  <si>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</si>
  <si>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</si>
  <si>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</si>
  <si>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</si>
  <si>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</si>
  <si>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</si>
  <si>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</si>
  <si>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</si>
  <si>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</si>
  <si>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</si>
  <si>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</si>
  <si>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</si>
  <si>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</si>
  <si>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</si>
  <si>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</si>
  <si>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</si>
  <si>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</si>
  <si>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</si>
  <si>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</si>
  <si>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</si>
  <si>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</si>
  <si>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</si>
  <si>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</si>
  <si>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</si>
  <si>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</si>
  <si>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</si>
  <si>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</si>
  <si>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</si>
  <si>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</si>
  <si>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</si>
  <si>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</si>
  <si>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</si>
  <si>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</si>
  <si>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</si>
  <si>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</si>
  <si>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</si>
  <si>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</si>
  <si>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</si>
  <si>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</si>
  <si>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</si>
  <si>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</si>
  <si>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</si>
  <si>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</si>
  <si>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</si>
  <si>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</si>
  <si>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</si>
  <si>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</si>
  <si>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</si>
  <si>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</si>
  <si>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</si>
  <si>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</si>
  <si>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</si>
  <si>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</si>
  <si>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</si>
  <si>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</si>
  <si>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</si>
  <si>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</si>
  <si>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</si>
  <si>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</si>
  <si>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</si>
  <si>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</si>
  <si>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</si>
  <si>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</si>
  <si>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</si>
  <si>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</si>
  <si>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</si>
  <si>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</si>
  <si>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</si>
  <si>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</si>
  <si>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</si>
  <si>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</si>
  <si>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</si>
  <si>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</si>
  <si>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</si>
  <si>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</si>
  <si>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</si>
  <si>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</si>
  <si>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</si>
  <si>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</si>
  <si>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</si>
  <si>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</si>
  <si>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</si>
  <si>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</si>
  <si>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</si>
  <si>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</si>
  <si>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</si>
  <si>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</si>
  <si>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</si>
  <si>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</si>
  <si>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</si>
  <si>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</si>
  <si>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</si>
  <si>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</si>
  <si>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</si>
  <si>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</si>
  <si>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</si>
  <si>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</si>
  <si>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</si>
  <si>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</si>
  <si>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</si>
  <si>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</si>
  <si>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</si>
  <si>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</si>
  <si>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</si>
  <si>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</si>
  <si>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</si>
  <si>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</si>
  <si>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</si>
  <si>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</si>
  <si>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</si>
  <si>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</si>
  <si>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</si>
  <si>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</si>
  <si>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</si>
  <si>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</si>
  <si>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</si>
  <si>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</si>
  <si>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</si>
  <si>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</si>
  <si>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</si>
  <si>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</si>
  <si>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</si>
  <si>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</si>
  <si>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</si>
  <si>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</si>
  <si>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</si>
  <si>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</si>
  <si>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</si>
  <si>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</si>
  <si>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</si>
  <si>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</si>
  <si>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</si>
  <si>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</si>
  <si>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</si>
  <si>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</si>
  <si>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</si>
  <si>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</si>
  <si>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</si>
  <si>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</si>
  <si>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</si>
  <si>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</si>
  <si>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</si>
  <si>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</si>
  <si>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</si>
  <si>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</si>
  <si>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</si>
  <si>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</si>
  <si>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</si>
  <si>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</si>
  <si>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</si>
  <si>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</si>
  <si>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</si>
  <si>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</si>
  <si>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</si>
  <si>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</si>
  <si>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</si>
  <si>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</si>
  <si>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</si>
  <si>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</si>
  <si>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</si>
  <si>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</si>
  <si>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</si>
  <si>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</si>
  <si>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</si>
  <si>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</si>
  <si>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</si>
  <si>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</si>
  <si>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</si>
  <si>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</si>
  <si>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</si>
  <si>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</si>
  <si>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</si>
  <si>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</si>
  <si>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</si>
  <si>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</si>
  <si>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</si>
  <si>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</si>
  <si>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</si>
  <si>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</si>
  <si>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</si>
  <si>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</si>
  <si>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</si>
  <si>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</si>
  <si>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</si>
  <si>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</si>
  <si>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</si>
  <si>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</si>
  <si>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</si>
  <si>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</si>
  <si>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</si>
  <si>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</si>
  <si>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</si>
  <si>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</si>
  <si>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</si>
  <si>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</si>
  <si>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</si>
  <si>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</si>
  <si>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</si>
  <si>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</si>
  <si>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</si>
  <si>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</si>
  <si>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</si>
  <si>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</si>
  <si>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</si>
  <si>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</si>
  <si>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</si>
  <si>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</si>
  <si>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</si>
  <si>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</si>
  <si>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</si>
  <si>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</si>
  <si>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</si>
  <si>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</si>
  <si>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</si>
  <si>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</si>
  <si>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</si>
  <si>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</si>
  <si>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</si>
  <si>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</si>
  <si>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</si>
  <si>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</si>
  <si>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</si>
  <si>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</si>
  <si>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</si>
  <si>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</si>
  <si>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</si>
  <si>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</si>
  <si>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</si>
  <si>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</si>
  <si>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</si>
  <si>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</si>
  <si>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</si>
  <si>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</si>
  <si>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</si>
  <si>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</si>
  <si>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</si>
  <si>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</si>
  <si>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</si>
  <si>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</si>
  <si>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</si>
  <si>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</si>
  <si>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</si>
  <si>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</si>
  <si>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</si>
  <si>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</si>
  <si>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</si>
  <si>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</si>
  <si>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</si>
  <si>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</si>
  <si>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</si>
  <si>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</si>
  <si>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</si>
  <si>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</si>
  <si>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</si>
  <si>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</si>
  <si>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</si>
  <si>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</si>
  <si>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</si>
  <si>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</si>
  <si>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</si>
  <si>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</si>
  <si>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</si>
  <si>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</si>
  <si>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</si>
  <si>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</si>
  <si>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</si>
  <si>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</si>
  <si>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</si>
  <si>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</si>
  <si>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</si>
  <si>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</si>
  <si>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</si>
  <si>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</si>
  <si>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</si>
  <si>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</si>
  <si>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</si>
  <si>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</si>
  <si>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</si>
  <si>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重庆市綦江区光荣院财政拨款收支总表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</si>
  <si>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</si>
  <si>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</si>
  <si>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</si>
  <si>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</si>
  <si>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</si>
  <si>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</si>
  <si>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</si>
  <si>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</si>
  <si>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</si>
  <si>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</si>
  <si>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</si>
  <si>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</si>
  <si>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八、社会保障和就业支出</t>
  </si>
  <si>
    <t>政府性基金预算拨款</t>
  </si>
  <si>
    <t>九、社会保险基金支出</t>
  </si>
  <si>
    <t>国有资本经营预算拨款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</si>
  <si>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</si>
  <si>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</si>
  <si>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</si>
  <si>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</si>
  <si>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</si>
  <si>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</si>
  <si>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</si>
  <si>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二、上年结转</t>
  </si>
  <si>
    <t>十七、金融支出</t>
  </si>
  <si>
    <t>十八、援助其他地区支出</t>
  </si>
  <si>
    <t>十九、自然资源海洋气象等支出</t>
  </si>
  <si>
    <t>二十、住房保障支出</t>
  </si>
  <si>
    <t>二、结转下年</t>
  </si>
  <si>
    <t>收入总数</t>
  </si>
  <si>
    <t>支出总数</t>
  </si>
  <si>
    <t>附件3-2</t>
  </si>
  <si>
    <t>重庆市綦江区光荣院</t>
  </si>
  <si>
    <t>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</si>
  <si>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</si>
  <si>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</si>
  <si>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</si>
  <si>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</si>
  <si>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</si>
  <si>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</si>
  <si>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</si>
  <si>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总计</t>
  </si>
  <si>
    <r>
      <rPr>
        <sz val="11"/>
        <rFont val="宋体"/>
        <family val="0"/>
      </rPr>
      <t>208-社会保障和就业支出</t>
    </r>
  </si>
  <si>
    <t>2080505-机关事业单位基本养老保险缴费支出</t>
  </si>
  <si>
    <t>2080506-机关事业单位职业年金缴费支出</t>
  </si>
  <si>
    <t>2080599-其他行政事业单位养老支出</t>
  </si>
  <si>
    <t>2080807-光荣院</t>
  </si>
  <si>
    <r>
      <rPr>
        <sz val="11"/>
        <rFont val="宋体"/>
        <family val="0"/>
      </rPr>
      <t>210-卫生健康支出</t>
    </r>
  </si>
  <si>
    <t>2101102-事业单位医疗</t>
  </si>
  <si>
    <t>2101199-其他行政事业单位医疗支出</t>
  </si>
  <si>
    <r>
      <rPr>
        <sz val="11"/>
        <rFont val="宋体"/>
        <family val="0"/>
      </rPr>
      <t>221-住房保障支出</t>
    </r>
  </si>
  <si>
    <t>2210201-住房公积金</t>
  </si>
  <si>
    <t>备注：本表反映2022年当年一般公共预算财政拨款支出情况。</t>
  </si>
  <si>
    <t>附件3-3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</si>
  <si>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</si>
  <si>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</si>
  <si>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</si>
  <si>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</si>
  <si>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</si>
  <si>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</si>
  <si>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</si>
  <si>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</si>
  <si>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r>
      <rPr>
        <sz val="11"/>
        <rFont val="宋体"/>
        <family val="0"/>
      </rPr>
      <t>工资福利支出</t>
    </r>
  </si>
  <si>
    <t>30101</t>
  </si>
  <si>
    <r>
      <rPr>
        <sz val="11"/>
        <rFont val="宋体"/>
        <family val="0"/>
      </rPr>
      <t> 基本工资</t>
    </r>
  </si>
  <si>
    <t>30101-基本工资</t>
  </si>
  <si>
    <t>30102</t>
  </si>
  <si>
    <r>
      <rPr>
        <sz val="11"/>
        <rFont val="宋体"/>
        <family val="0"/>
      </rPr>
      <t> 津贴补贴</t>
    </r>
  </si>
  <si>
    <t>30102-津贴补贴</t>
  </si>
  <si>
    <t>30103</t>
  </si>
  <si>
    <r>
      <rPr>
        <sz val="11"/>
        <rFont val="宋体"/>
        <family val="0"/>
      </rPr>
      <t> 奖金</t>
    </r>
  </si>
  <si>
    <t>30107-绩效工资</t>
  </si>
  <si>
    <t>30108</t>
  </si>
  <si>
    <r>
      <rPr>
        <sz val="11"/>
        <rFont val="宋体"/>
        <family val="0"/>
      </rPr>
      <t> 机关事业单位基本养老保险缴费</t>
    </r>
  </si>
  <si>
    <t>30108-机关事业单位基本养老保险缴费</t>
  </si>
  <si>
    <t>30109</t>
  </si>
  <si>
    <r>
      <rPr>
        <sz val="11"/>
        <rFont val="宋体"/>
        <family val="0"/>
      </rPr>
      <t> 职业年金缴费</t>
    </r>
  </si>
  <si>
    <t>30109-职业年金缴费</t>
  </si>
  <si>
    <t>30110</t>
  </si>
  <si>
    <r>
      <rPr>
        <sz val="11"/>
        <rFont val="宋体"/>
        <family val="0"/>
      </rPr>
      <t> 职工基本医疗保险缴费</t>
    </r>
  </si>
  <si>
    <t>30110-职工基本医疗保险缴费</t>
  </si>
  <si>
    <t>30112</t>
  </si>
  <si>
    <r>
      <rPr>
        <sz val="11"/>
        <rFont val="宋体"/>
        <family val="0"/>
      </rPr>
      <t> 其他社会保障缴费</t>
    </r>
  </si>
  <si>
    <t>30112-其他社会保障缴费</t>
  </si>
  <si>
    <t>30113</t>
  </si>
  <si>
    <r>
      <rPr>
        <sz val="11"/>
        <rFont val="宋体"/>
        <family val="0"/>
      </rPr>
      <t> 住房公积金</t>
    </r>
  </si>
  <si>
    <t>30113-住房公积金</t>
  </si>
  <si>
    <t>30114</t>
  </si>
  <si>
    <r>
      <rPr>
        <sz val="11"/>
        <rFont val="宋体"/>
        <family val="0"/>
      </rPr>
      <t> 医疗费</t>
    </r>
  </si>
  <si>
    <t>30114-医疗费</t>
  </si>
  <si>
    <t>30199</t>
  </si>
  <si>
    <r>
      <rPr>
        <sz val="11"/>
        <rFont val="宋体"/>
        <family val="0"/>
      </rPr>
      <t> 其他工资福利支出</t>
    </r>
  </si>
  <si>
    <t>30199-其他工资福利支出</t>
  </si>
  <si>
    <t>302</t>
  </si>
  <si>
    <r>
      <rPr>
        <sz val="11"/>
        <rFont val="宋体"/>
        <family val="0"/>
      </rPr>
      <t>商品和服务支出</t>
    </r>
  </si>
  <si>
    <t>30201</t>
  </si>
  <si>
    <r>
      <rPr>
        <sz val="11"/>
        <rFont val="宋体"/>
        <family val="0"/>
      </rPr>
      <t> 办公费</t>
    </r>
  </si>
  <si>
    <t>30201-办公费</t>
  </si>
  <si>
    <t>30202</t>
  </si>
  <si>
    <r>
      <rPr>
        <sz val="11"/>
        <rFont val="宋体"/>
        <family val="0"/>
      </rPr>
      <t> 印刷费</t>
    </r>
  </si>
  <si>
    <t>30205</t>
  </si>
  <si>
    <r>
      <rPr>
        <sz val="11"/>
        <rFont val="宋体"/>
        <family val="0"/>
      </rPr>
      <t> 水费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</si>
  <si>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</si>
  <si>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</si>
  <si>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</si>
  <si>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</si>
  <si>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30215</t>
  </si>
  <si>
    <r>
      <rPr>
        <sz val="11"/>
        <rFont val="宋体"/>
        <family val="0"/>
      </rPr>
      <t> 会议费</t>
    </r>
  </si>
  <si>
    <t>30216</t>
  </si>
  <si>
    <r>
      <rPr>
        <sz val="11"/>
        <rFont val="宋体"/>
        <family val="0"/>
      </rPr>
      <t> 培训费</t>
    </r>
  </si>
  <si>
    <t>30216-培训费</t>
  </si>
  <si>
    <t>30217</t>
  </si>
  <si>
    <r>
      <rPr>
        <sz val="11"/>
        <rFont val="宋体"/>
        <family val="0"/>
      </rPr>
      <t> 公务接待费</t>
    </r>
  </si>
  <si>
    <t>30228</t>
  </si>
  <si>
    <r>
      <rPr>
        <sz val="11"/>
        <rFont val="宋体"/>
        <family val="0"/>
      </rPr>
      <t> 工会经费</t>
    </r>
  </si>
  <si>
    <t>30228-工会经费</t>
  </si>
  <si>
    <t>30229</t>
  </si>
  <si>
    <r>
      <rPr>
        <sz val="11"/>
        <rFont val="宋体"/>
        <family val="0"/>
      </rPr>
      <t> 福利费</t>
    </r>
  </si>
  <si>
    <t>30229-福利费</t>
  </si>
  <si>
    <t>30231</t>
  </si>
  <si>
    <r>
      <rPr>
        <sz val="11"/>
        <rFont val="宋体"/>
        <family val="0"/>
      </rPr>
      <t> 公务用车运行维护费</t>
    </r>
  </si>
  <si>
    <t>30231-公务用车运行维护费</t>
  </si>
  <si>
    <t>30239</t>
  </si>
  <si>
    <r>
      <rPr>
        <sz val="11"/>
        <rFont val="宋体"/>
        <family val="0"/>
      </rPr>
      <t> 其他交通费用</t>
    </r>
  </si>
  <si>
    <t>30299</t>
  </si>
  <si>
    <r>
      <rPr>
        <sz val="11"/>
        <rFont val="宋体"/>
        <family val="0"/>
      </rPr>
      <t> 其他商品和服务支出</t>
    </r>
  </si>
  <si>
    <t>30299-其他商品和服务支出</t>
  </si>
  <si>
    <t>303</t>
  </si>
  <si>
    <r>
      <rPr>
        <sz val="11"/>
        <rFont val="宋体"/>
        <family val="0"/>
      </rPr>
      <t>对个人和家庭的补助</t>
    </r>
  </si>
  <si>
    <t>30307</t>
  </si>
  <si>
    <r>
      <rPr>
        <sz val="11"/>
        <rFont val="宋体"/>
        <family val="0"/>
      </rPr>
      <t> 医疗费补助</t>
    </r>
  </si>
  <si>
    <t>30307-医疗费补助</t>
  </si>
  <si>
    <t>30309</t>
  </si>
  <si>
    <r>
      <rPr>
        <sz val="11"/>
        <rFont val="宋体"/>
        <family val="0"/>
      </rPr>
      <t> 奖励金</t>
    </r>
  </si>
  <si>
    <t>30399</t>
  </si>
  <si>
    <r>
      <rPr>
        <sz val="11"/>
        <rFont val="宋体"/>
        <family val="0"/>
      </rPr>
      <t> 其他对个人和家庭的补助</t>
    </r>
  </si>
  <si>
    <t>30399-其他对个人和家庭的补助</t>
  </si>
  <si>
    <t>附件3-4</t>
  </si>
  <si>
    <t>重庆市綦江区光荣院一般公共预算“三公”经费支出表</t>
  </si>
  <si>
    <t>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</si>
  <si>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</si>
  <si>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</si>
  <si>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</si>
  <si>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</si>
  <si>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</si>
  <si>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</si>
  <si>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</si>
  <si>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</si>
  <si>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重庆市綦江区光荣院政府性基金预算支出表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</si>
  <si>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</si>
  <si>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</si>
  <si>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</si>
  <si>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重庆市綦江区光荣院部门收支总表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</si>
  <si>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</si>
  <si>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</si>
  <si>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</si>
  <si>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</si>
  <si>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</si>
  <si>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</si>
  <si>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</si>
  <si>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</si>
  <si>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</si>
  <si>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</si>
  <si>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</si>
  <si>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</si>
  <si>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</si>
  <si>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</si>
  <si>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重庆市綦江区光荣院部门收入总表</t>
  </si>
  <si>
    <t>科目</t>
  </si>
  <si>
    <t>非教育收费收入预算</t>
  </si>
  <si>
    <t>教育收费收预算入</t>
  </si>
  <si>
    <t>附件3-8</t>
  </si>
  <si>
    <t>重庆市綦江区光荣院部门支出总表</t>
  </si>
  <si>
    <t>上缴上级支出</t>
  </si>
  <si>
    <t>事业单位经营支出</t>
  </si>
  <si>
    <t>对下级单位补助支出</t>
  </si>
  <si>
    <t>附件3-9</t>
  </si>
  <si>
    <t>重庆市綦江区光荣院政府采购预算明细表</t>
  </si>
  <si>
    <t>教育收费收入预算</t>
  </si>
  <si>
    <t>货物类</t>
  </si>
  <si>
    <t>服务类</t>
  </si>
  <si>
    <t>工程类</t>
  </si>
  <si>
    <t>绩效目标表</t>
  </si>
  <si>
    <t>单位信息：</t>
  </si>
  <si>
    <t>222003-重庆市綦江区光荣院</t>
  </si>
  <si>
    <t>预算项目：</t>
  </si>
  <si>
    <t>50011022T000000082452-收养老人定期定量补助</t>
  </si>
  <si>
    <t>职能职责与活动：</t>
  </si>
  <si>
    <t>12-集中供养抚恤优待对象收养老人定期定量补助专项</t>
  </si>
  <si>
    <t>主管部门：</t>
  </si>
  <si>
    <t>222-重庆市綦江区退役军人事务局</t>
  </si>
  <si>
    <t>项目经办人：</t>
  </si>
  <si>
    <t>王梅</t>
  </si>
  <si>
    <t>项目总额：</t>
  </si>
  <si>
    <t>29.00</t>
  </si>
  <si>
    <t>万元</t>
  </si>
  <si>
    <t>预算执行率权重：</t>
  </si>
  <si>
    <t>项目经办人电话：</t>
  </si>
  <si>
    <t>13594193116</t>
  </si>
  <si>
    <t>其中:   财政资金：</t>
  </si>
  <si>
    <t>年度目标：</t>
  </si>
  <si>
    <t xml:space="preserve">严格按照相关规定，确保2022年光荣院休养老人定量补助的发放，让休养老人安度晚年，各方面满意度达到95%以上。   
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</si>
  <si>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</si>
  <si>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</si>
  <si>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</si>
  <si>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</si>
  <si>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</si>
  <si>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</si>
  <si>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</si>
  <si>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</si>
  <si>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</si>
  <si>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</si>
  <si>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</si>
  <si>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</si>
  <si>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</si>
  <si>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</si>
  <si>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</si>
  <si>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</si>
  <si>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成本指标</t>
  </si>
  <si>
    <t>老复员军人标准(元/人.月）</t>
  </si>
  <si>
    <t>＝</t>
  </si>
  <si>
    <t>2774</t>
  </si>
  <si>
    <t>元</t>
  </si>
  <si>
    <t>10</t>
  </si>
  <si>
    <t>正向指标</t>
  </si>
  <si>
    <t>时效指标</t>
  </si>
  <si>
    <t>及时发放率</t>
  </si>
  <si>
    <t>100</t>
  </si>
  <si>
    <t>%</t>
  </si>
  <si>
    <t>带病回乡退伍军人标准(元/人.月）</t>
  </si>
  <si>
    <t>854</t>
  </si>
  <si>
    <t>农村老年士兵人均标准(元/人.月）</t>
  </si>
  <si>
    <t>545</t>
  </si>
  <si>
    <t>数量指标</t>
  </si>
  <si>
    <t>集中供养抚恤优待对象(人）</t>
  </si>
  <si>
    <t>≥</t>
  </si>
  <si>
    <t>25</t>
  </si>
  <si>
    <t>人</t>
  </si>
  <si>
    <t>效益指标</t>
  </si>
  <si>
    <t>可持续影响指标</t>
  </si>
  <si>
    <t>激励军人保卫祖国、建设祖国的献身精神，加强国防和军队建设</t>
  </si>
  <si>
    <t>95</t>
  </si>
  <si>
    <t>更好服务国防和军队建设，让退役军人成为全社会尊重</t>
  </si>
  <si>
    <t>社会效益指标</t>
  </si>
  <si>
    <t>集中供养孤寡老人幸福感</t>
  </si>
  <si>
    <t>满意度指标</t>
  </si>
  <si>
    <t>服务对象满意度指标</t>
  </si>
  <si>
    <t>服务对象满意度（%）</t>
  </si>
  <si>
    <t>50011022T000000082514-收养老人专项经费</t>
  </si>
  <si>
    <t>11-集中供养抚恤优待对象收养老人供养专项</t>
  </si>
  <si>
    <t>60.00</t>
  </si>
  <si>
    <t>严格按相关规定，确保2022年光荣院休养老人生活、医疗、安全、丧葬、心理慰藉等支出，让休养老人安度晚年，各方面满意度达到95%以上。</t>
  </si>
  <si>
    <t>购买护理照料服务（人）</t>
  </si>
  <si>
    <t>3</t>
  </si>
  <si>
    <t>5</t>
  </si>
  <si>
    <t>休养老人生活支出（人）</t>
  </si>
  <si>
    <t>购买护理照料服务、水电气费、日用品费、丧葬费等</t>
  </si>
  <si>
    <t>18</t>
  </si>
  <si>
    <t>休养老人医疗费支出（人）</t>
  </si>
  <si>
    <t>20</t>
  </si>
  <si>
    <t>收养老人生活补助</t>
  </si>
  <si>
    <t>25.5</t>
  </si>
  <si>
    <t>医疗费及其他费</t>
  </si>
  <si>
    <t>23</t>
  </si>
  <si>
    <t>更好服务国防和军队建设</t>
  </si>
  <si>
    <t>做好抚恤优待对象集中供养等工作，更好服务国防和军队</t>
  </si>
  <si>
    <t>社会效应</t>
  </si>
  <si>
    <t>社会效益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</si>
</sst>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63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b/>
      <sz val="15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D9DEED"/>
      </left>
      <right style="thin">
        <color rgb="FFD9DEED"/>
      </right>
      <top style="thin">
        <color rgb="FFD9DEED"/>
      </top>
      <bottom style="thin">
        <color rgb="FFD9DEED"/>
      </bottom>
    </border>
    <border>
      <left>
        <color indexed="9"/>
      </left>
      <right>
        <color indexed="9"/>
      </right>
      <top style="thin">
        <color rgb="FFFFFFFF"/>
      </top>
      <bottom style="thin">
        <color rgb="FFFFFFFF"/>
      </bottom>
    </border>
    <border>
      <left>
        <color indexed="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>
        <color rgb="FFFFFFFF"/>
      </left>
      <right style="thin">
        <color rgb="FFFFFFFF"/>
      </right>
      <top>
        <color indexed="8"/>
      </top>
      <bottom>
        <color indexed="9"/>
      </bottom>
    </border>
    <border>
      <left style="thin">
        <color rgb="FFFFFFFF"/>
      </left>
      <right style="thin">
        <color rgb="FFFFFFFF"/>
      </right>
      <top>
        <color indexed="9"/>
      </top>
      <bottom style="thin">
        <color rgb="FFFFFFFF"/>
      </bottom>
    </border>
    <border>
      <left style="thin">
        <color rgb="FFFFFFFF"/>
      </left>
      <right>
        <color indexed="9"/>
      </right>
      <top style="thin">
        <color rgb="FFFFFFFF"/>
      </top>
      <bottom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</cellStyleXfs>
  <cellXfs count="177">
    <xf numFmtId="0" fontId="0" fillId="0" borderId="0" xfId="0" applyAlignment="1">
      <alignment/>
    </xf>
    <xf numFmtId="0" fontId="6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63" applyNumberFormat="1" applyFont="1" applyFill="1" applyBorder="1" applyAlignment="1" applyProtection="1">
      <alignment horizontal="center" vertical="center" wrapText="1"/>
      <protection/>
    </xf>
    <xf numFmtId="0" fontId="12" fillId="0" borderId="20" xfId="64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12" fillId="0" borderId="20" xfId="64" applyFont="1" applyFill="1" applyBorder="1" applyAlignment="1">
      <alignment horizontal="left" vertical="center" indent="2"/>
      <protection/>
    </xf>
    <xf numFmtId="0" fontId="13" fillId="0" borderId="0" xfId="63">
      <alignment/>
      <protection/>
    </xf>
    <xf numFmtId="0" fontId="7" fillId="0" borderId="0" xfId="63" applyNumberFormat="1" applyFont="1" applyFill="1" applyAlignment="1" applyProtection="1">
      <alignment horizontal="left" vertical="center"/>
      <protection/>
    </xf>
    <xf numFmtId="0" fontId="13" fillId="0" borderId="0" xfId="63" applyFill="1">
      <alignment/>
      <protection/>
    </xf>
    <xf numFmtId="0" fontId="14" fillId="0" borderId="0" xfId="63" applyNumberFormat="1" applyFont="1" applyFill="1" applyAlignment="1" applyProtection="1">
      <alignment horizontal="center"/>
      <protection/>
    </xf>
    <xf numFmtId="0" fontId="15" fillId="0" borderId="0" xfId="63" applyFont="1" applyFill="1" applyAlignment="1">
      <alignment horizontal="centerContinuous"/>
      <protection/>
    </xf>
    <xf numFmtId="0" fontId="13" fillId="0" borderId="0" xfId="63" applyFill="1" applyAlignment="1">
      <alignment horizontal="centerContinuous"/>
      <protection/>
    </xf>
    <xf numFmtId="0" fontId="13" fillId="0" borderId="0" xfId="63" applyAlignment="1">
      <alignment horizontal="center"/>
      <protection/>
    </xf>
    <xf numFmtId="0" fontId="13" fillId="0" borderId="0" xfId="63" applyAlignment="1">
      <alignment horizontal="centerContinuous"/>
      <protection/>
    </xf>
    <xf numFmtId="0" fontId="15" fillId="0" borderId="0" xfId="63" applyNumberFormat="1" applyFont="1" applyFill="1" applyAlignment="1" applyProtection="1">
      <alignment horizontal="centerContinuous"/>
      <protection/>
    </xf>
    <xf numFmtId="0" fontId="12" fillId="0" borderId="0" xfId="63" applyFont="1">
      <alignment/>
      <protection/>
    </xf>
    <xf numFmtId="0" fontId="12" fillId="0" borderId="0" xfId="63" applyFont="1" applyFill="1">
      <alignment/>
      <protection/>
    </xf>
    <xf numFmtId="0" fontId="12" fillId="0" borderId="0" xfId="63" applyFont="1" applyAlignment="1">
      <alignment horizontal="right"/>
      <protection/>
    </xf>
    <xf numFmtId="0" fontId="11" fillId="0" borderId="21" xfId="63" applyNumberFormat="1" applyFont="1" applyFill="1" applyBorder="1" applyAlignment="1" applyProtection="1">
      <alignment horizontal="center" vertical="center" wrapText="1"/>
      <protection/>
    </xf>
    <xf numFmtId="49" fontId="12" fillId="0" borderId="20" xfId="63" applyNumberFormat="1" applyFont="1" applyFill="1" applyBorder="1" applyAlignment="1" applyProtection="1">
      <alignment vertical="center"/>
      <protection/>
    </xf>
    <xf numFmtId="176" fontId="12" fillId="0" borderId="20" xfId="63" applyNumberFormat="1" applyFont="1" applyFill="1" applyBorder="1" applyAlignment="1" applyProtection="1">
      <alignment horizontal="left" vertical="center"/>
      <protection/>
    </xf>
    <xf numFmtId="177" fontId="12" fillId="0" borderId="20" xfId="63" applyNumberFormat="1" applyFont="1" applyFill="1" applyBorder="1" applyAlignment="1" applyProtection="1">
      <alignment horizontal="right" vertical="center"/>
      <protection/>
    </xf>
    <xf numFmtId="4" fontId="12" fillId="0" borderId="22" xfId="63" applyNumberFormat="1" applyFont="1" applyFill="1" applyBorder="1" applyAlignment="1" applyProtection="1">
      <alignment horizontal="right" vertical="center" wrapText="1"/>
      <protection/>
    </xf>
    <xf numFmtId="0" fontId="1" fillId="34" borderId="20" xfId="0" applyFont="1" applyFill="1" applyBorder="1" applyAlignment="1">
      <alignment horizontal="left" vertical="center"/>
    </xf>
    <xf numFmtId="177" fontId="1" fillId="34" borderId="20" xfId="0" applyNumberFormat="1" applyFont="1" applyFill="1" applyBorder="1" applyAlignment="1">
      <alignment horizontal="right" vertical="center"/>
    </xf>
    <xf numFmtId="0" fontId="14" fillId="0" borderId="0" xfId="63" applyNumberFormat="1" applyFont="1" applyFill="1" applyAlignment="1" applyProtection="1">
      <alignment horizontal="centerContinuous"/>
      <protection/>
    </xf>
    <xf numFmtId="0" fontId="7" fillId="0" borderId="0" xfId="63" applyNumberFormat="1" applyFont="1" applyFill="1" applyAlignment="1" applyProtection="1">
      <alignment horizontal="centerContinuous"/>
      <protection/>
    </xf>
    <xf numFmtId="0" fontId="11" fillId="0" borderId="0" xfId="63" applyNumberFormat="1" applyFont="1" applyFill="1" applyAlignment="1" applyProtection="1">
      <alignment horizontal="centerContinuous"/>
      <protection/>
    </xf>
    <xf numFmtId="0" fontId="11" fillId="0" borderId="20" xfId="63" applyNumberFormat="1" applyFont="1" applyFill="1" applyBorder="1" applyAlignment="1" applyProtection="1">
      <alignment horizontal="center" vertical="center"/>
      <protection/>
    </xf>
    <xf numFmtId="0" fontId="11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4" xfId="63" applyNumberFormat="1" applyFont="1" applyFill="1" applyBorder="1" applyAlignment="1" applyProtection="1">
      <alignment horizontal="center" vertical="center" wrapText="1"/>
      <protection/>
    </xf>
    <xf numFmtId="0" fontId="11" fillId="0" borderId="25" xfId="63" applyFont="1" applyBorder="1" applyAlignment="1">
      <alignment horizontal="center" vertical="center" wrapText="1"/>
      <protection/>
    </xf>
    <xf numFmtId="0" fontId="11" fillId="0" borderId="25" xfId="63" applyFont="1" applyFill="1" applyBorder="1" applyAlignment="1">
      <alignment horizontal="center" vertical="center" wrapText="1"/>
      <protection/>
    </xf>
    <xf numFmtId="4" fontId="12" fillId="0" borderId="20" xfId="63" applyNumberFormat="1" applyFont="1" applyFill="1" applyBorder="1" applyAlignment="1" applyProtection="1">
      <alignment horizontal="right" vertical="center" wrapText="1"/>
      <protection/>
    </xf>
    <xf numFmtId="4" fontId="12" fillId="0" borderId="20" xfId="63" applyNumberFormat="1" applyFont="1" applyFill="1" applyBorder="1" applyAlignment="1" applyProtection="1">
      <alignment horizontal="left" vertical="center" wrapText="1"/>
      <protection/>
    </xf>
    <xf numFmtId="4" fontId="12" fillId="0" borderId="26" xfId="63" applyNumberFormat="1" applyFont="1" applyFill="1" applyBorder="1" applyAlignment="1" applyProtection="1">
      <alignment horizontal="right" vertical="center" wrapText="1"/>
      <protection/>
    </xf>
    <xf numFmtId="4" fontId="12" fillId="0" borderId="24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Alignment="1">
      <alignment horizontal="right"/>
      <protection/>
    </xf>
    <xf numFmtId="0" fontId="12" fillId="0" borderId="27" xfId="63" applyNumberFormat="1" applyFont="1" applyFill="1" applyBorder="1" applyAlignment="1" applyProtection="1">
      <alignment horizontal="right"/>
      <protection/>
    </xf>
    <xf numFmtId="0" fontId="11" fillId="0" borderId="22" xfId="63" applyNumberFormat="1" applyFont="1" applyFill="1" applyBorder="1" applyAlignment="1" applyProtection="1">
      <alignment horizontal="center" vertical="center" wrapText="1"/>
      <protection/>
    </xf>
    <xf numFmtId="0" fontId="17" fillId="0" borderId="0" xfId="63" applyFont="1" applyFill="1" applyAlignment="1">
      <alignment horizontal="right"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Alignment="1">
      <alignment horizontal="right"/>
      <protection/>
    </xf>
    <xf numFmtId="0" fontId="14" fillId="0" borderId="0" xfId="63" applyFont="1" applyFill="1" applyAlignment="1">
      <alignment horizontal="centerContinuous" vertical="center"/>
      <protection/>
    </xf>
    <xf numFmtId="0" fontId="18" fillId="0" borderId="0" xfId="63" applyFont="1" applyFill="1" applyAlignment="1">
      <alignment horizontal="centerContinuous" vertical="center"/>
      <protection/>
    </xf>
    <xf numFmtId="0" fontId="17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vertical="center"/>
      <protection/>
    </xf>
    <xf numFmtId="0" fontId="11" fillId="0" borderId="22" xfId="63" applyNumberFormat="1" applyFont="1" applyFill="1" applyBorder="1" applyAlignment="1" applyProtection="1">
      <alignment horizontal="center" vertical="center"/>
      <protection/>
    </xf>
    <xf numFmtId="0" fontId="11" fillId="0" borderId="22" xfId="63" applyNumberFormat="1" applyFont="1" applyFill="1" applyBorder="1" applyAlignment="1" applyProtection="1">
      <alignment horizontal="centerContinuous" vertical="center" wrapText="1"/>
      <protection/>
    </xf>
    <xf numFmtId="0" fontId="12" fillId="0" borderId="28" xfId="63" applyFont="1" applyFill="1" applyBorder="1" applyAlignment="1">
      <alignment vertical="center"/>
      <protection/>
    </xf>
    <xf numFmtId="4" fontId="12" fillId="0" borderId="25" xfId="63" applyNumberFormat="1" applyFont="1" applyFill="1" applyBorder="1" applyAlignment="1" applyProtection="1">
      <alignment horizontal="right" vertical="center" wrapText="1"/>
      <protection/>
    </xf>
    <xf numFmtId="4" fontId="12" fillId="0" borderId="23" xfId="64" applyNumberFormat="1" applyFont="1" applyBorder="1" applyAlignment="1">
      <alignment horizontal="left" vertical="center" wrapText="1"/>
      <protection/>
    </xf>
    <xf numFmtId="4" fontId="12" fillId="0" borderId="20" xfId="64" applyNumberFormat="1" applyFont="1" applyBorder="1" applyAlignment="1">
      <alignment horizontal="right" vertical="center" wrapText="1"/>
      <protection/>
    </xf>
    <xf numFmtId="0" fontId="12" fillId="0" borderId="24" xfId="63" applyFont="1" applyBorder="1" applyAlignment="1">
      <alignment vertical="center"/>
      <protection/>
    </xf>
    <xf numFmtId="0" fontId="12" fillId="0" borderId="24" xfId="63" applyFont="1" applyBorder="1" applyAlignment="1">
      <alignment horizontal="left" vertical="center"/>
      <protection/>
    </xf>
    <xf numFmtId="4" fontId="12" fillId="0" borderId="23" xfId="64" applyNumberFormat="1" applyFont="1" applyFill="1" applyBorder="1" applyAlignment="1">
      <alignment horizontal="left" vertical="center" wrapText="1"/>
      <protection/>
    </xf>
    <xf numFmtId="0" fontId="12" fillId="0" borderId="24" xfId="63" applyFont="1" applyFill="1" applyBorder="1" applyAlignment="1">
      <alignment vertical="center"/>
      <protection/>
    </xf>
    <xf numFmtId="4" fontId="12" fillId="0" borderId="21" xfId="63" applyNumberFormat="1" applyFont="1" applyFill="1" applyBorder="1" applyAlignment="1" applyProtection="1">
      <alignment horizontal="right" vertical="center" wrapText="1"/>
      <protection/>
    </xf>
    <xf numFmtId="4" fontId="12" fillId="0" borderId="20" xfId="64" applyNumberFormat="1" applyFont="1" applyFill="1" applyBorder="1" applyAlignment="1">
      <alignment horizontal="left" vertical="center" wrapText="1"/>
      <protection/>
    </xf>
    <xf numFmtId="4" fontId="12" fillId="0" borderId="20" xfId="63" applyNumberFormat="1" applyFont="1" applyFill="1" applyBorder="1" applyAlignment="1">
      <alignment horizontal="right" vertical="center" wrapText="1"/>
      <protection/>
    </xf>
    <xf numFmtId="4" fontId="12" fillId="0" borderId="29" xfId="64" applyNumberFormat="1" applyFont="1" applyFill="1" applyBorder="1" applyAlignment="1">
      <alignment horizontal="left" vertical="center" wrapText="1"/>
      <protection/>
    </xf>
    <xf numFmtId="0" fontId="12" fillId="0" borderId="20" xfId="63" applyFont="1" applyFill="1" applyBorder="1" applyAlignment="1">
      <alignment vertical="center"/>
      <protection/>
    </xf>
    <xf numFmtId="0" fontId="12" fillId="0" borderId="23" xfId="63" applyFont="1" applyBorder="1" applyAlignment="1">
      <alignment vertical="center" wrapText="1"/>
      <protection/>
    </xf>
    <xf numFmtId="4" fontId="12" fillId="0" borderId="23" xfId="63" applyNumberFormat="1" applyFont="1" applyBorder="1" applyAlignment="1">
      <alignment vertical="center" wrapText="1"/>
      <protection/>
    </xf>
    <xf numFmtId="0" fontId="12" fillId="0" borderId="20" xfId="63" applyFont="1" applyBorder="1">
      <alignment/>
      <protection/>
    </xf>
    <xf numFmtId="0" fontId="12" fillId="0" borderId="20" xfId="63" applyFont="1" applyFill="1" applyBorder="1" applyAlignment="1">
      <alignment vertical="center" wrapText="1"/>
      <protection/>
    </xf>
    <xf numFmtId="4" fontId="12" fillId="0" borderId="20" xfId="63" applyNumberFormat="1" applyFont="1" applyBorder="1" applyAlignment="1">
      <alignment vertical="center" wrapText="1"/>
      <protection/>
    </xf>
    <xf numFmtId="0" fontId="12" fillId="0" borderId="20" xfId="63" applyNumberFormat="1" applyFont="1" applyFill="1" applyBorder="1" applyAlignment="1" applyProtection="1">
      <alignment horizontal="center" vertical="center"/>
      <protection/>
    </xf>
    <xf numFmtId="4" fontId="12" fillId="0" borderId="21" xfId="63" applyNumberFormat="1" applyFont="1" applyFill="1" applyBorder="1" applyAlignment="1">
      <alignment horizontal="right" vertical="center" wrapText="1"/>
      <protection/>
    </xf>
    <xf numFmtId="0" fontId="12" fillId="0" borderId="20" xfId="63" applyNumberFormat="1" applyFont="1" applyFill="1" applyBorder="1" applyAlignment="1" applyProtection="1">
      <alignment horizontal="center" vertical="center" wrapText="1"/>
      <protection/>
    </xf>
    <xf numFmtId="0" fontId="12" fillId="0" borderId="23" xfId="63" applyFont="1" applyFill="1" applyBorder="1" applyAlignment="1">
      <alignment vertical="center" wrapText="1"/>
      <protection/>
    </xf>
    <xf numFmtId="0" fontId="12" fillId="0" borderId="20" xfId="63" applyFont="1" applyFill="1" applyBorder="1" applyAlignment="1">
      <alignment horizontal="center" vertical="center"/>
      <protection/>
    </xf>
    <xf numFmtId="4" fontId="12" fillId="0" borderId="22" xfId="63" applyNumberFormat="1" applyFont="1" applyFill="1" applyBorder="1" applyAlignment="1">
      <alignment horizontal="right" vertical="center" wrapText="1"/>
      <protection/>
    </xf>
    <xf numFmtId="0" fontId="17" fillId="0" borderId="0" xfId="63" applyFont="1" applyFill="1">
      <alignment/>
      <protection/>
    </xf>
    <xf numFmtId="0" fontId="14" fillId="0" borderId="0" xfId="63" applyFont="1" applyFill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11" fillId="0" borderId="0" xfId="63" applyFont="1" applyFill="1" applyAlignment="1">
      <alignment horizontal="centerContinuous"/>
      <protection/>
    </xf>
    <xf numFmtId="0" fontId="11" fillId="0" borderId="0" xfId="63" applyFont="1" applyAlignment="1">
      <alignment horizontal="centerContinuous"/>
      <protection/>
    </xf>
    <xf numFmtId="0" fontId="11" fillId="0" borderId="0" xfId="63" applyFont="1" applyAlignment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 vertical="center"/>
      <protection/>
    </xf>
    <xf numFmtId="0" fontId="11" fillId="0" borderId="21" xfId="63" applyNumberFormat="1" applyFont="1" applyFill="1" applyBorder="1" applyAlignment="1" applyProtection="1">
      <alignment horizontal="center" vertical="center"/>
      <protection/>
    </xf>
    <xf numFmtId="0" fontId="11" fillId="0" borderId="25" xfId="63" applyNumberFormat="1" applyFont="1" applyFill="1" applyBorder="1" applyAlignment="1" applyProtection="1">
      <alignment horizontal="center" vertical="center"/>
      <protection/>
    </xf>
    <xf numFmtId="49" fontId="12" fillId="0" borderId="24" xfId="63" applyNumberFormat="1" applyFont="1" applyFill="1" applyBorder="1" applyAlignment="1" applyProtection="1">
      <alignment horizontal="left" vertical="center"/>
      <protection/>
    </xf>
    <xf numFmtId="0" fontId="1" fillId="0" borderId="0" xfId="63" applyFont="1" applyFill="1">
      <alignment/>
      <protection/>
    </xf>
    <xf numFmtId="0" fontId="7" fillId="0" borderId="0" xfId="63" applyFont="1" applyAlignment="1">
      <alignment vertical="center"/>
      <protection/>
    </xf>
    <xf numFmtId="0" fontId="19" fillId="0" borderId="0" xfId="63" applyFont="1" applyFill="1" applyAlignment="1">
      <alignment horizontal="centerContinuous"/>
      <protection/>
    </xf>
    <xf numFmtId="0" fontId="17" fillId="0" borderId="0" xfId="63" applyFont="1">
      <alignment/>
      <protection/>
    </xf>
    <xf numFmtId="0" fontId="11" fillId="0" borderId="28" xfId="63" applyNumberFormat="1" applyFont="1" applyFill="1" applyBorder="1" applyAlignment="1" applyProtection="1">
      <alignment horizontal="center" vertical="center" wrapText="1"/>
      <protection/>
    </xf>
    <xf numFmtId="0" fontId="11" fillId="0" borderId="30" xfId="63" applyNumberFormat="1" applyFont="1" applyFill="1" applyBorder="1" applyAlignment="1" applyProtection="1">
      <alignment horizontal="center" vertical="center"/>
      <protection/>
    </xf>
    <xf numFmtId="0" fontId="11" fillId="0" borderId="25" xfId="63" applyNumberFormat="1" applyFont="1" applyFill="1" applyBorder="1" applyAlignment="1" applyProtection="1">
      <alignment horizontal="center" vertical="center" wrapText="1"/>
      <protection/>
    </xf>
    <xf numFmtId="4" fontId="12" fillId="0" borderId="20" xfId="63" applyNumberFormat="1" applyFont="1" applyFill="1" applyBorder="1" applyAlignment="1" applyProtection="1">
      <alignment/>
      <protection/>
    </xf>
    <xf numFmtId="4" fontId="12" fillId="0" borderId="24" xfId="63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16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right" vertical="center"/>
      <protection/>
    </xf>
    <xf numFmtId="49" fontId="14" fillId="0" borderId="0" xfId="63" applyNumberFormat="1" applyFont="1" applyFill="1" applyAlignment="1" applyProtection="1">
      <alignment horizontal="centerContinuous"/>
      <protection/>
    </xf>
    <xf numFmtId="0" fontId="19" fillId="0" borderId="0" xfId="63" applyNumberFormat="1" applyFont="1" applyFill="1" applyAlignment="1" applyProtection="1">
      <alignment horizontal="centerContinuous"/>
      <protection/>
    </xf>
    <xf numFmtId="0" fontId="12" fillId="0" borderId="0" xfId="63" applyFont="1" applyAlignment="1">
      <alignment horizontal="right" vertical="center"/>
      <protection/>
    </xf>
    <xf numFmtId="0" fontId="12" fillId="0" borderId="20" xfId="63" applyFont="1" applyBorder="1" applyAlignment="1">
      <alignment vertical="center"/>
      <protection/>
    </xf>
    <xf numFmtId="0" fontId="62" fillId="0" borderId="31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49" fontId="14" fillId="0" borderId="0" xfId="63" applyNumberFormat="1" applyFont="1" applyFill="1" applyAlignment="1" applyProtection="1">
      <alignment horizontal="center" wrapText="1"/>
      <protection/>
    </xf>
    <xf numFmtId="0" fontId="12" fillId="0" borderId="0" xfId="63" applyNumberFormat="1" applyFont="1" applyFill="1" applyAlignment="1" applyProtection="1">
      <alignment horizontal="right"/>
      <protection/>
    </xf>
    <xf numFmtId="0" fontId="11" fillId="0" borderId="20" xfId="63" applyNumberFormat="1" applyFont="1" applyFill="1" applyBorder="1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13" fillId="0" borderId="0" xfId="64" applyAlignment="1">
      <alignment wrapText="1"/>
      <protection/>
    </xf>
    <xf numFmtId="0" fontId="13" fillId="0" borderId="0" xfId="64">
      <alignment/>
      <protection/>
    </xf>
    <xf numFmtId="0" fontId="17" fillId="0" borderId="0" xfId="64" applyFont="1" applyAlignment="1">
      <alignment wrapText="1"/>
      <protection/>
    </xf>
    <xf numFmtId="0" fontId="14" fillId="0" borderId="0" xfId="64" applyNumberFormat="1" applyFont="1" applyFill="1" applyAlignment="1" applyProtection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17" fillId="0" borderId="0" xfId="64" applyFont="1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12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right"/>
      <protection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2" xfId="64" applyNumberFormat="1" applyFont="1" applyFill="1" applyBorder="1" applyAlignment="1" applyProtection="1">
      <alignment horizontal="center" vertical="center" wrapText="1"/>
      <protection/>
    </xf>
    <xf numFmtId="0" fontId="12" fillId="0" borderId="22" xfId="64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 applyProtection="1">
      <alignment horizontal="right" vertical="center" wrapText="1"/>
      <protection/>
    </xf>
    <xf numFmtId="4" fontId="12" fillId="0" borderId="22" xfId="64" applyNumberFormat="1" applyFont="1" applyBorder="1" applyAlignment="1">
      <alignment horizontal="left" vertical="center"/>
      <protection/>
    </xf>
    <xf numFmtId="4" fontId="12" fillId="0" borderId="22" xfId="64" applyNumberFormat="1" applyFont="1" applyBorder="1" applyAlignment="1">
      <alignment horizontal="right" vertical="center"/>
      <protection/>
    </xf>
    <xf numFmtId="0" fontId="12" fillId="0" borderId="24" xfId="64" applyFont="1" applyFill="1" applyBorder="1" applyAlignment="1">
      <alignment horizontal="left" vertical="center"/>
      <protection/>
    </xf>
    <xf numFmtId="0" fontId="12" fillId="0" borderId="24" xfId="64" applyFont="1" applyBorder="1" applyAlignment="1">
      <alignment horizontal="left" vertical="center"/>
      <protection/>
    </xf>
    <xf numFmtId="4" fontId="12" fillId="0" borderId="22" xfId="64" applyNumberFormat="1" applyFont="1" applyFill="1" applyBorder="1" applyAlignment="1" applyProtection="1">
      <alignment horizontal="right" vertical="center" wrapText="1"/>
      <protection/>
    </xf>
    <xf numFmtId="4" fontId="12" fillId="0" borderId="20" xfId="64" applyNumberFormat="1" applyFont="1" applyFill="1" applyBorder="1" applyAlignment="1">
      <alignment horizontal="right" vertical="center" wrapText="1"/>
      <protection/>
    </xf>
    <xf numFmtId="4" fontId="12" fillId="0" borderId="20" xfId="64" applyNumberFormat="1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 applyProtection="1">
      <alignment horizontal="right" vertical="center"/>
      <protection/>
    </xf>
    <xf numFmtId="4" fontId="12" fillId="0" borderId="20" xfId="64" applyNumberFormat="1" applyFont="1" applyBorder="1" applyAlignment="1">
      <alignment horizontal="right" vertical="center"/>
      <protection/>
    </xf>
    <xf numFmtId="0" fontId="12" fillId="0" borderId="20" xfId="64" applyFont="1" applyBorder="1" applyAlignment="1">
      <alignment horizontal="center" vertical="center"/>
      <protection/>
    </xf>
    <xf numFmtId="4" fontId="12" fillId="0" borderId="20" xfId="64" applyNumberFormat="1" applyFont="1" applyFill="1" applyBorder="1" applyAlignment="1">
      <alignment horizontal="right" vertical="center"/>
      <protection/>
    </xf>
    <xf numFmtId="4" fontId="12" fillId="0" borderId="20" xfId="64" applyNumberFormat="1" applyFont="1" applyFill="1" applyBorder="1" applyAlignment="1">
      <alignment horizontal="center" vertical="center"/>
      <protection/>
    </xf>
    <xf numFmtId="0" fontId="13" fillId="0" borderId="33" xfId="64" applyBorder="1" applyAlignment="1">
      <alignment wrapText="1"/>
      <protection/>
    </xf>
    <xf numFmtId="4" fontId="13" fillId="0" borderId="33" xfId="64" applyNumberFormat="1" applyBorder="1" applyAlignment="1">
      <alignment wrapText="1"/>
      <protection/>
    </xf>
    <xf numFmtId="4" fontId="13" fillId="0" borderId="0" xfId="64" applyNumberFormat="1" applyAlignment="1">
      <alignment wrapText="1"/>
      <protection/>
    </xf>
    <xf numFmtId="0" fontId="17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5" sqref="G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3" t="s">
        <v>489</v>
      </c>
      <c r="B1" s="34"/>
      <c r="C1" s="34"/>
      <c r="D1" s="34"/>
      <c r="E1" s="34"/>
      <c r="F1" s="34"/>
    </row>
    <row r="2" spans="1:11" ht="40.5" customHeight="1">
      <c r="A2" s="35" t="s">
        <v>490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476</v>
      </c>
      <c r="D4" s="37" t="s">
        <v>466</v>
      </c>
      <c r="E4" s="37" t="s">
        <v>467</v>
      </c>
      <c r="F4" s="37" t="s">
        <v>468</v>
      </c>
      <c r="G4" s="37" t="s">
        <v>469</v>
      </c>
      <c r="H4" s="37"/>
      <c r="I4" s="37" t="s">
        <v>470</v>
      </c>
      <c r="J4" s="37" t="s">
        <v>471</v>
      </c>
      <c r="K4" s="37" t="s">
        <v>474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482</v>
      </c>
      <c r="H5" s="37" t="s">
        <v>491</v>
      </c>
      <c r="I5" s="37"/>
      <c r="J5" s="37"/>
      <c r="K5" s="37"/>
    </row>
    <row r="6" spans="1:11" ht="30" customHeight="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492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493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494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2">
      <selection activeCell="D19" sqref="D19:E19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495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24" customHeight="1">
      <c r="A4" s="2"/>
      <c r="B4" s="5" t="s">
        <v>496</v>
      </c>
      <c r="C4" s="6" t="s">
        <v>497</v>
      </c>
      <c r="D4" s="6"/>
      <c r="E4" s="5" t="s">
        <v>498</v>
      </c>
      <c r="F4" s="6" t="s">
        <v>499</v>
      </c>
      <c r="G4" s="6"/>
      <c r="H4" s="6"/>
      <c r="I4" s="6"/>
      <c r="J4" s="5" t="s">
        <v>500</v>
      </c>
      <c r="K4" s="5"/>
      <c r="L4" s="6" t="s">
        <v>501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502</v>
      </c>
      <c r="C6" s="9" t="s">
        <v>503</v>
      </c>
      <c r="D6" s="9"/>
      <c r="E6" s="10" t="s">
        <v>504</v>
      </c>
      <c r="F6" s="9" t="s">
        <v>505</v>
      </c>
      <c r="G6" s="9"/>
      <c r="H6" s="11"/>
      <c r="I6" s="11"/>
      <c r="J6" s="10" t="s">
        <v>506</v>
      </c>
      <c r="K6" s="10"/>
      <c r="L6" s="23" t="s">
        <v>507</v>
      </c>
      <c r="M6" s="23"/>
      <c r="N6" s="23"/>
      <c r="O6" s="23"/>
      <c r="P6" s="24" t="s">
        <v>508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509</v>
      </c>
      <c r="C8" s="9">
        <v>10</v>
      </c>
      <c r="D8" s="9"/>
      <c r="E8" s="10" t="s">
        <v>510</v>
      </c>
      <c r="F8" s="9" t="s">
        <v>511</v>
      </c>
      <c r="G8" s="9"/>
      <c r="H8" s="11"/>
      <c r="I8" s="11"/>
      <c r="J8" s="10" t="s">
        <v>512</v>
      </c>
      <c r="K8" s="10"/>
      <c r="L8" s="10"/>
      <c r="M8" s="10"/>
      <c r="N8" s="23" t="s">
        <v>507</v>
      </c>
      <c r="O8" s="23"/>
      <c r="P8" s="24" t="s">
        <v>508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513</v>
      </c>
      <c r="C10" s="15" t="s">
        <v>514</v>
      </c>
      <c r="D10" s="15"/>
      <c r="E10" s="15"/>
      <c r="F10" s="15"/>
      <c r="G10" s="15"/>
      <c r="H10" s="15"/>
      <c r="I10" s="15"/>
      <c r="J10" s="10" t="s">
        <v>515</v>
      </c>
      <c r="K10" s="10"/>
      <c r="L10" s="10"/>
      <c r="M10" s="10"/>
      <c r="N10" s="23"/>
      <c r="O10" s="23"/>
      <c r="P10" s="24" t="s">
        <v>508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516</v>
      </c>
      <c r="K12" s="10"/>
      <c r="L12" s="10"/>
      <c r="M12" s="10"/>
      <c r="N12" s="23"/>
      <c r="O12" s="23"/>
      <c r="P12" s="24" t="s">
        <v>508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517</v>
      </c>
      <c r="K14" s="10"/>
      <c r="L14" s="10"/>
      <c r="M14" s="10"/>
      <c r="N14" s="23"/>
      <c r="O14" s="23"/>
      <c r="P14" s="24" t="s">
        <v>508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518</v>
      </c>
      <c r="K16" s="10"/>
      <c r="L16" s="10"/>
      <c r="M16" s="10"/>
      <c r="N16" s="23"/>
      <c r="O16" s="23"/>
      <c r="P16" s="24" t="s">
        <v>508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519</v>
      </c>
      <c r="C18" s="17" t="s">
        <v>520</v>
      </c>
      <c r="D18" s="17" t="s">
        <v>521</v>
      </c>
      <c r="E18" s="17"/>
      <c r="F18" s="17" t="s">
        <v>522</v>
      </c>
      <c r="G18" s="17" t="s">
        <v>523</v>
      </c>
      <c r="H18" s="17" t="s">
        <v>524</v>
      </c>
      <c r="I18" s="17" t="s">
        <v>525</v>
      </c>
      <c r="J18" s="17" t="s">
        <v>526</v>
      </c>
      <c r="K18" s="17" t="s">
        <v>527</v>
      </c>
      <c r="L18" s="17"/>
      <c r="M18" s="17" t="s">
        <v>528</v>
      </c>
      <c r="N18" s="17"/>
      <c r="O18" s="17" t="s">
        <v>529</v>
      </c>
      <c r="P18" s="17"/>
      <c r="Q18" s="30"/>
    </row>
    <row r="19" spans="1:17" s="1" customFormat="1" ht="19.5" customHeight="1">
      <c r="A19" s="16"/>
      <c r="B19" s="18" t="s">
        <v>530</v>
      </c>
      <c r="C19" s="18" t="s">
        <v>531</v>
      </c>
      <c r="D19" s="18" t="s">
        <v>532</v>
      </c>
      <c r="E19" s="18"/>
      <c r="F19" s="19" t="s">
        <v>533</v>
      </c>
      <c r="G19" s="19"/>
      <c r="H19" s="20" t="s">
        <v>534</v>
      </c>
      <c r="I19" s="20" t="s">
        <v>534</v>
      </c>
      <c r="J19" s="19" t="s">
        <v>535</v>
      </c>
      <c r="K19" s="20" t="s">
        <v>536</v>
      </c>
      <c r="L19" s="20"/>
      <c r="M19" s="20" t="s">
        <v>536</v>
      </c>
      <c r="N19" s="20"/>
      <c r="O19" s="18" t="s">
        <v>537</v>
      </c>
      <c r="P19" s="18"/>
      <c r="Q19" s="30"/>
    </row>
    <row r="20" spans="1:17" s="1" customFormat="1" ht="19.5" customHeight="1">
      <c r="A20" s="16"/>
      <c r="B20" s="18" t="s">
        <v>530</v>
      </c>
      <c r="C20" s="18" t="s">
        <v>538</v>
      </c>
      <c r="D20" s="18" t="s">
        <v>539</v>
      </c>
      <c r="E20" s="18"/>
      <c r="F20" s="19" t="s">
        <v>533</v>
      </c>
      <c r="G20" s="19"/>
      <c r="H20" s="20" t="s">
        <v>540</v>
      </c>
      <c r="I20" s="20" t="s">
        <v>540</v>
      </c>
      <c r="J20" s="19" t="s">
        <v>541</v>
      </c>
      <c r="K20" s="20" t="s">
        <v>536</v>
      </c>
      <c r="L20" s="20"/>
      <c r="M20" s="20" t="s">
        <v>536</v>
      </c>
      <c r="N20" s="20"/>
      <c r="O20" s="18" t="s">
        <v>537</v>
      </c>
      <c r="P20" s="18"/>
      <c r="Q20" s="30"/>
    </row>
    <row r="21" spans="1:17" s="1" customFormat="1" ht="19.5" customHeight="1">
      <c r="A21" s="16"/>
      <c r="B21" s="18" t="s">
        <v>530</v>
      </c>
      <c r="C21" s="18" t="s">
        <v>531</v>
      </c>
      <c r="D21" s="18" t="s">
        <v>542</v>
      </c>
      <c r="E21" s="18"/>
      <c r="F21" s="19" t="s">
        <v>533</v>
      </c>
      <c r="G21" s="19"/>
      <c r="H21" s="20" t="s">
        <v>543</v>
      </c>
      <c r="I21" s="20" t="s">
        <v>543</v>
      </c>
      <c r="J21" s="19" t="s">
        <v>535</v>
      </c>
      <c r="K21" s="20" t="s">
        <v>536</v>
      </c>
      <c r="L21" s="20"/>
      <c r="M21" s="20" t="s">
        <v>536</v>
      </c>
      <c r="N21" s="20"/>
      <c r="O21" s="18" t="s">
        <v>537</v>
      </c>
      <c r="P21" s="18"/>
      <c r="Q21" s="30"/>
    </row>
    <row r="22" spans="1:17" s="1" customFormat="1" ht="19.5" customHeight="1">
      <c r="A22" s="16"/>
      <c r="B22" s="18" t="s">
        <v>530</v>
      </c>
      <c r="C22" s="18" t="s">
        <v>531</v>
      </c>
      <c r="D22" s="18" t="s">
        <v>544</v>
      </c>
      <c r="E22" s="18"/>
      <c r="F22" s="19" t="s">
        <v>533</v>
      </c>
      <c r="G22" s="19"/>
      <c r="H22" s="20" t="s">
        <v>545</v>
      </c>
      <c r="I22" s="20" t="s">
        <v>545</v>
      </c>
      <c r="J22" s="19" t="s">
        <v>535</v>
      </c>
      <c r="K22" s="20" t="s">
        <v>536</v>
      </c>
      <c r="L22" s="20"/>
      <c r="M22" s="20" t="s">
        <v>536</v>
      </c>
      <c r="N22" s="20"/>
      <c r="O22" s="18" t="s">
        <v>537</v>
      </c>
      <c r="P22" s="18"/>
      <c r="Q22" s="30"/>
    </row>
    <row r="23" spans="1:17" s="1" customFormat="1" ht="19.5" customHeight="1">
      <c r="A23" s="16"/>
      <c r="B23" s="18" t="s">
        <v>530</v>
      </c>
      <c r="C23" s="18" t="s">
        <v>546</v>
      </c>
      <c r="D23" s="18" t="s">
        <v>547</v>
      </c>
      <c r="E23" s="18"/>
      <c r="F23" s="19" t="s">
        <v>548</v>
      </c>
      <c r="G23" s="19"/>
      <c r="H23" s="20" t="s">
        <v>549</v>
      </c>
      <c r="I23" s="20" t="s">
        <v>549</v>
      </c>
      <c r="J23" s="19" t="s">
        <v>550</v>
      </c>
      <c r="K23" s="20" t="s">
        <v>536</v>
      </c>
      <c r="L23" s="20"/>
      <c r="M23" s="20" t="s">
        <v>536</v>
      </c>
      <c r="N23" s="20"/>
      <c r="O23" s="18" t="s">
        <v>537</v>
      </c>
      <c r="P23" s="18"/>
      <c r="Q23" s="30"/>
    </row>
    <row r="24" spans="1:17" s="1" customFormat="1" ht="19.5" customHeight="1">
      <c r="A24" s="16"/>
      <c r="B24" s="18" t="s">
        <v>551</v>
      </c>
      <c r="C24" s="18" t="s">
        <v>552</v>
      </c>
      <c r="D24" s="18" t="s">
        <v>553</v>
      </c>
      <c r="E24" s="18"/>
      <c r="F24" s="19" t="s">
        <v>548</v>
      </c>
      <c r="G24" s="19"/>
      <c r="H24" s="20" t="s">
        <v>554</v>
      </c>
      <c r="I24" s="20" t="s">
        <v>554</v>
      </c>
      <c r="J24" s="19" t="s">
        <v>541</v>
      </c>
      <c r="K24" s="20" t="s">
        <v>536</v>
      </c>
      <c r="L24" s="20"/>
      <c r="M24" s="20" t="s">
        <v>536</v>
      </c>
      <c r="N24" s="20"/>
      <c r="O24" s="18" t="s">
        <v>537</v>
      </c>
      <c r="P24" s="18"/>
      <c r="Q24" s="30"/>
    </row>
    <row r="25" spans="1:17" s="1" customFormat="1" ht="19.5" customHeight="1">
      <c r="A25" s="16"/>
      <c r="B25" s="18" t="s">
        <v>551</v>
      </c>
      <c r="C25" s="18" t="s">
        <v>552</v>
      </c>
      <c r="D25" s="18" t="s">
        <v>555</v>
      </c>
      <c r="E25" s="18"/>
      <c r="F25" s="19" t="s">
        <v>548</v>
      </c>
      <c r="G25" s="19"/>
      <c r="H25" s="20" t="s">
        <v>554</v>
      </c>
      <c r="I25" s="20" t="s">
        <v>554</v>
      </c>
      <c r="J25" s="19" t="s">
        <v>541</v>
      </c>
      <c r="K25" s="20" t="s">
        <v>536</v>
      </c>
      <c r="L25" s="20"/>
      <c r="M25" s="20" t="s">
        <v>536</v>
      </c>
      <c r="N25" s="20"/>
      <c r="O25" s="18" t="s">
        <v>537</v>
      </c>
      <c r="P25" s="18"/>
      <c r="Q25" s="30"/>
    </row>
    <row r="26" spans="1:17" s="1" customFormat="1" ht="19.5" customHeight="1">
      <c r="A26" s="16"/>
      <c r="B26" s="18" t="s">
        <v>551</v>
      </c>
      <c r="C26" s="18" t="s">
        <v>556</v>
      </c>
      <c r="D26" s="18" t="s">
        <v>557</v>
      </c>
      <c r="E26" s="18"/>
      <c r="F26" s="19" t="s">
        <v>548</v>
      </c>
      <c r="G26" s="19"/>
      <c r="H26" s="20" t="s">
        <v>554</v>
      </c>
      <c r="I26" s="20" t="s">
        <v>554</v>
      </c>
      <c r="J26" s="19" t="s">
        <v>541</v>
      </c>
      <c r="K26" s="20" t="s">
        <v>536</v>
      </c>
      <c r="L26" s="20"/>
      <c r="M26" s="20" t="s">
        <v>536</v>
      </c>
      <c r="N26" s="20"/>
      <c r="O26" s="18" t="s">
        <v>537</v>
      </c>
      <c r="P26" s="18"/>
      <c r="Q26" s="30"/>
    </row>
    <row r="27" spans="1:17" s="1" customFormat="1" ht="19.5" customHeight="1">
      <c r="A27" s="16"/>
      <c r="B27" s="18" t="s">
        <v>558</v>
      </c>
      <c r="C27" s="18" t="s">
        <v>559</v>
      </c>
      <c r="D27" s="18" t="s">
        <v>560</v>
      </c>
      <c r="E27" s="18"/>
      <c r="F27" s="19" t="s">
        <v>548</v>
      </c>
      <c r="G27" s="19"/>
      <c r="H27" s="20" t="s">
        <v>554</v>
      </c>
      <c r="I27" s="20" t="s">
        <v>554</v>
      </c>
      <c r="J27" s="19" t="s">
        <v>541</v>
      </c>
      <c r="K27" s="20" t="s">
        <v>536</v>
      </c>
      <c r="L27" s="20"/>
      <c r="M27" s="20" t="s">
        <v>536</v>
      </c>
      <c r="N27" s="20"/>
      <c r="O27" s="18" t="s">
        <v>537</v>
      </c>
      <c r="P27" s="18"/>
      <c r="Q27" s="30"/>
    </row>
    <row r="28" spans="1:17" s="1" customFormat="1" ht="14.2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8"/>
      <c r="M28" s="22"/>
      <c r="N28" s="28"/>
      <c r="O28" s="22"/>
      <c r="P28" s="28"/>
      <c r="Q28" s="31"/>
    </row>
  </sheetData>
  <sheetProtection/>
  <mergeCells count="64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D27:E27"/>
    <mergeCell ref="K27:L27"/>
    <mergeCell ref="M27:N27"/>
    <mergeCell ref="O27:P27"/>
    <mergeCell ref="A19:A27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6">
      <selection activeCell="I42" sqref="I42"/>
    </sheetView>
  </sheetViews>
  <sheetFormatPr defaultColWidth="10.00390625" defaultRowHeight="14.25"/>
  <cols>
    <col min="1" max="1" width="2.625" style="1" customWidth="1"/>
    <col min="2" max="2" width="15.625" style="1" customWidth="1"/>
    <col min="3" max="3" width="16.875" style="1" customWidth="1"/>
    <col min="4" max="4" width="13.00390625" style="1" customWidth="1"/>
    <col min="5" max="5" width="25.625" style="1" customWidth="1"/>
    <col min="6" max="7" width="13.375" style="1" customWidth="1"/>
    <col min="8" max="8" width="7.75390625" style="1" customWidth="1"/>
    <col min="9" max="9" width="11.375" style="1" customWidth="1"/>
    <col min="10" max="10" width="16.00390625" style="1" customWidth="1"/>
    <col min="11" max="12" width="4.125" style="1" customWidth="1"/>
    <col min="13" max="13" width="6.75390625" style="1" customWidth="1"/>
    <col min="14" max="14" width="6.625" style="1" customWidth="1"/>
    <col min="15" max="15" width="9.00390625" style="1" customWidth="1"/>
    <col min="16" max="16" width="4.875" style="1" customWidth="1"/>
    <col min="17" max="17" width="2.625" style="1" customWidth="1"/>
    <col min="18" max="18" width="9.75390625" style="1" customWidth="1"/>
    <col min="19" max="16384" width="10.00390625" style="1" customWidth="1"/>
  </cols>
  <sheetData>
    <row r="1" spans="1:17" s="1" customFormat="1" ht="8.25" customHeight="1">
      <c r="A1" s="2"/>
      <c r="B1" s="2"/>
      <c r="C1" s="2"/>
      <c r="D1" s="3"/>
      <c r="E1" s="2"/>
      <c r="F1" s="3"/>
      <c r="G1" s="2"/>
      <c r="H1" s="2"/>
      <c r="I1" s="3"/>
      <c r="J1" s="2"/>
      <c r="K1" s="3"/>
      <c r="L1" s="2"/>
      <c r="M1" s="3"/>
      <c r="N1" s="2"/>
      <c r="O1" s="3"/>
      <c r="P1" s="2"/>
      <c r="Q1" s="29"/>
    </row>
    <row r="2" spans="1:17" s="1" customFormat="1" ht="22.5" customHeight="1">
      <c r="A2" s="2"/>
      <c r="B2" s="4" t="s">
        <v>495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s="1" customFormat="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</row>
    <row r="4" spans="1:17" s="1" customFormat="1" ht="19.5" customHeight="1">
      <c r="A4" s="2"/>
      <c r="B4" s="5" t="s">
        <v>496</v>
      </c>
      <c r="C4" s="6" t="s">
        <v>497</v>
      </c>
      <c r="D4" s="6"/>
      <c r="E4" s="5" t="s">
        <v>498</v>
      </c>
      <c r="F4" s="6" t="s">
        <v>561</v>
      </c>
      <c r="G4" s="6"/>
      <c r="H4" s="6"/>
      <c r="I4" s="6"/>
      <c r="J4" s="5" t="s">
        <v>500</v>
      </c>
      <c r="K4" s="5"/>
      <c r="L4" s="6" t="s">
        <v>562</v>
      </c>
      <c r="M4" s="6"/>
      <c r="N4" s="6"/>
      <c r="O4" s="6"/>
      <c r="P4" s="6"/>
      <c r="Q4" s="29"/>
    </row>
    <row r="5" spans="1:17" s="1" customFormat="1" ht="5.25" customHeight="1">
      <c r="A5" s="2"/>
      <c r="B5" s="2"/>
      <c r="C5" s="7"/>
      <c r="D5" s="7"/>
      <c r="E5" s="2"/>
      <c r="F5" s="2"/>
      <c r="G5" s="7"/>
      <c r="H5" s="7"/>
      <c r="I5" s="3"/>
      <c r="J5" s="5"/>
      <c r="K5" s="3"/>
      <c r="L5" s="7"/>
      <c r="M5" s="3"/>
      <c r="N5" s="7"/>
      <c r="O5" s="7"/>
      <c r="P5" s="2"/>
      <c r="Q5" s="29"/>
    </row>
    <row r="6" spans="1:17" s="1" customFormat="1" ht="19.5" customHeight="1">
      <c r="A6" s="2"/>
      <c r="B6" s="8" t="s">
        <v>502</v>
      </c>
      <c r="C6" s="9" t="s">
        <v>503</v>
      </c>
      <c r="D6" s="9"/>
      <c r="E6" s="10" t="s">
        <v>504</v>
      </c>
      <c r="F6" s="9" t="s">
        <v>505</v>
      </c>
      <c r="G6" s="9"/>
      <c r="H6" s="11"/>
      <c r="I6" s="11"/>
      <c r="J6" s="10" t="s">
        <v>506</v>
      </c>
      <c r="K6" s="10"/>
      <c r="L6" s="23" t="s">
        <v>563</v>
      </c>
      <c r="M6" s="23"/>
      <c r="N6" s="23"/>
      <c r="O6" s="23"/>
      <c r="P6" s="24" t="s">
        <v>508</v>
      </c>
      <c r="Q6" s="29"/>
    </row>
    <row r="7" spans="1:17" s="1" customFormat="1" ht="5.25" customHeight="1">
      <c r="A7" s="2"/>
      <c r="B7" s="2"/>
      <c r="C7" s="12"/>
      <c r="D7" s="12"/>
      <c r="E7" s="2"/>
      <c r="F7" s="2"/>
      <c r="G7" s="13"/>
      <c r="H7" s="12"/>
      <c r="I7" s="2"/>
      <c r="J7" s="25"/>
      <c r="K7" s="3"/>
      <c r="L7" s="26"/>
      <c r="M7" s="3"/>
      <c r="N7" s="12"/>
      <c r="O7" s="12"/>
      <c r="P7" s="2"/>
      <c r="Q7" s="29"/>
    </row>
    <row r="8" spans="1:17" s="1" customFormat="1" ht="19.5" customHeight="1">
      <c r="A8" s="2"/>
      <c r="B8" s="8" t="s">
        <v>509</v>
      </c>
      <c r="C8" s="9">
        <v>10</v>
      </c>
      <c r="D8" s="9"/>
      <c r="E8" s="10" t="s">
        <v>510</v>
      </c>
      <c r="F8" s="9" t="s">
        <v>511</v>
      </c>
      <c r="G8" s="9"/>
      <c r="H8" s="11"/>
      <c r="I8" s="11"/>
      <c r="J8" s="10" t="s">
        <v>512</v>
      </c>
      <c r="K8" s="10"/>
      <c r="L8" s="10"/>
      <c r="M8" s="10"/>
      <c r="N8" s="23" t="s">
        <v>563</v>
      </c>
      <c r="O8" s="23"/>
      <c r="P8" s="24" t="s">
        <v>508</v>
      </c>
      <c r="Q8" s="29"/>
    </row>
    <row r="9" spans="1:17" s="1" customFormat="1" ht="5.25" customHeight="1">
      <c r="A9" s="2"/>
      <c r="B9" s="2"/>
      <c r="C9" s="12"/>
      <c r="D9" s="12"/>
      <c r="E9" s="7"/>
      <c r="F9" s="3"/>
      <c r="G9" s="13"/>
      <c r="H9" s="12"/>
      <c r="I9" s="3"/>
      <c r="J9" s="25"/>
      <c r="K9" s="3"/>
      <c r="L9" s="25"/>
      <c r="M9" s="3"/>
      <c r="N9" s="12"/>
      <c r="O9" s="12"/>
      <c r="P9" s="2"/>
      <c r="Q9" s="29"/>
    </row>
    <row r="10" spans="1:17" s="1" customFormat="1" ht="19.5" customHeight="1">
      <c r="A10" s="2"/>
      <c r="B10" s="14" t="s">
        <v>513</v>
      </c>
      <c r="C10" s="15" t="s">
        <v>564</v>
      </c>
      <c r="D10" s="15"/>
      <c r="E10" s="15"/>
      <c r="F10" s="15"/>
      <c r="G10" s="15"/>
      <c r="H10" s="15"/>
      <c r="I10" s="15"/>
      <c r="J10" s="10" t="s">
        <v>515</v>
      </c>
      <c r="K10" s="10"/>
      <c r="L10" s="10"/>
      <c r="M10" s="10"/>
      <c r="N10" s="23"/>
      <c r="O10" s="23"/>
      <c r="P10" s="24" t="s">
        <v>508</v>
      </c>
      <c r="Q10" s="29"/>
    </row>
    <row r="11" spans="1:17" s="1" customFormat="1" ht="5.25" customHeight="1">
      <c r="A11" s="2"/>
      <c r="B11" s="14"/>
      <c r="C11" s="15"/>
      <c r="D11" s="15"/>
      <c r="E11" s="15"/>
      <c r="F11" s="15"/>
      <c r="G11" s="15"/>
      <c r="H11" s="15"/>
      <c r="I11" s="15"/>
      <c r="J11" s="27"/>
      <c r="K11" s="3"/>
      <c r="L11" s="25"/>
      <c r="M11" s="3"/>
      <c r="N11" s="12"/>
      <c r="O11" s="12"/>
      <c r="P11" s="2"/>
      <c r="Q11" s="29"/>
    </row>
    <row r="12" spans="1:17" s="1" customFormat="1" ht="19.5" customHeight="1">
      <c r="A12" s="2"/>
      <c r="B12" s="14"/>
      <c r="C12" s="15"/>
      <c r="D12" s="15"/>
      <c r="E12" s="15"/>
      <c r="F12" s="15"/>
      <c r="G12" s="15"/>
      <c r="H12" s="15"/>
      <c r="I12" s="15"/>
      <c r="J12" s="10" t="s">
        <v>516</v>
      </c>
      <c r="K12" s="10"/>
      <c r="L12" s="10"/>
      <c r="M12" s="10"/>
      <c r="N12" s="23"/>
      <c r="O12" s="23"/>
      <c r="P12" s="24" t="s">
        <v>508</v>
      </c>
      <c r="Q12" s="29"/>
    </row>
    <row r="13" spans="1:17" s="1" customFormat="1" ht="5.25" customHeight="1">
      <c r="A13" s="2"/>
      <c r="B13" s="14"/>
      <c r="C13" s="15"/>
      <c r="D13" s="15"/>
      <c r="E13" s="15"/>
      <c r="F13" s="15"/>
      <c r="G13" s="15"/>
      <c r="H13" s="15"/>
      <c r="I13" s="15"/>
      <c r="J13" s="27"/>
      <c r="K13" s="3"/>
      <c r="L13" s="2"/>
      <c r="M13" s="3"/>
      <c r="N13" s="12"/>
      <c r="O13" s="12"/>
      <c r="P13" s="2"/>
      <c r="Q13" s="29"/>
    </row>
    <row r="14" spans="1:17" s="1" customFormat="1" ht="19.5" customHeight="1">
      <c r="A14" s="2"/>
      <c r="B14" s="14"/>
      <c r="C14" s="15"/>
      <c r="D14" s="15"/>
      <c r="E14" s="15"/>
      <c r="F14" s="15"/>
      <c r="G14" s="15"/>
      <c r="H14" s="15"/>
      <c r="I14" s="15"/>
      <c r="J14" s="10" t="s">
        <v>517</v>
      </c>
      <c r="K14" s="10"/>
      <c r="L14" s="10"/>
      <c r="M14" s="10"/>
      <c r="N14" s="23"/>
      <c r="O14" s="23"/>
      <c r="P14" s="24" t="s">
        <v>508</v>
      </c>
      <c r="Q14" s="29"/>
    </row>
    <row r="15" spans="1:17" s="1" customFormat="1" ht="5.25" customHeight="1">
      <c r="A15" s="2"/>
      <c r="B15" s="14"/>
      <c r="C15" s="15"/>
      <c r="D15" s="15"/>
      <c r="E15" s="15"/>
      <c r="F15" s="15"/>
      <c r="G15" s="15"/>
      <c r="H15" s="15"/>
      <c r="I15" s="15"/>
      <c r="J15" s="27"/>
      <c r="K15" s="3"/>
      <c r="L15" s="2"/>
      <c r="M15" s="3"/>
      <c r="N15" s="12"/>
      <c r="O15" s="12"/>
      <c r="P15" s="2"/>
      <c r="Q15" s="29"/>
    </row>
    <row r="16" spans="1:17" s="1" customFormat="1" ht="19.5" customHeight="1">
      <c r="A16" s="2"/>
      <c r="B16" s="14"/>
      <c r="C16" s="15"/>
      <c r="D16" s="15"/>
      <c r="E16" s="15"/>
      <c r="F16" s="15"/>
      <c r="G16" s="15"/>
      <c r="H16" s="15"/>
      <c r="I16" s="15"/>
      <c r="J16" s="10" t="s">
        <v>518</v>
      </c>
      <c r="K16" s="10"/>
      <c r="L16" s="10"/>
      <c r="M16" s="10"/>
      <c r="N16" s="23"/>
      <c r="O16" s="23"/>
      <c r="P16" s="24" t="s">
        <v>508</v>
      </c>
      <c r="Q16" s="29"/>
    </row>
    <row r="17" spans="1:17" s="1" customFormat="1" ht="14.25" customHeight="1">
      <c r="A17" s="2"/>
      <c r="B17" s="7"/>
      <c r="C17" s="12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12"/>
      <c r="O17" s="12"/>
      <c r="P17" s="7"/>
      <c r="Q17" s="29"/>
    </row>
    <row r="18" spans="1:17" s="1" customFormat="1" ht="19.5" customHeight="1">
      <c r="A18" s="16"/>
      <c r="B18" s="17" t="s">
        <v>519</v>
      </c>
      <c r="C18" s="17" t="s">
        <v>520</v>
      </c>
      <c r="D18" s="17" t="s">
        <v>521</v>
      </c>
      <c r="E18" s="17"/>
      <c r="F18" s="17" t="s">
        <v>522</v>
      </c>
      <c r="G18" s="17" t="s">
        <v>523</v>
      </c>
      <c r="H18" s="17" t="s">
        <v>524</v>
      </c>
      <c r="I18" s="17" t="s">
        <v>525</v>
      </c>
      <c r="J18" s="17" t="s">
        <v>526</v>
      </c>
      <c r="K18" s="17" t="s">
        <v>527</v>
      </c>
      <c r="L18" s="17"/>
      <c r="M18" s="17" t="s">
        <v>528</v>
      </c>
      <c r="N18" s="17"/>
      <c r="O18" s="17" t="s">
        <v>529</v>
      </c>
      <c r="P18" s="17"/>
      <c r="Q18" s="30"/>
    </row>
    <row r="19" spans="1:17" s="1" customFormat="1" ht="19.5" customHeight="1">
      <c r="A19" s="16"/>
      <c r="B19" s="18" t="s">
        <v>530</v>
      </c>
      <c r="C19" s="18" t="s">
        <v>546</v>
      </c>
      <c r="D19" s="18" t="s">
        <v>565</v>
      </c>
      <c r="E19" s="18"/>
      <c r="F19" s="19" t="s">
        <v>533</v>
      </c>
      <c r="G19" s="19"/>
      <c r="H19" s="20" t="s">
        <v>566</v>
      </c>
      <c r="I19" s="20" t="s">
        <v>566</v>
      </c>
      <c r="J19" s="19" t="s">
        <v>550</v>
      </c>
      <c r="K19" s="20" t="s">
        <v>567</v>
      </c>
      <c r="L19" s="20"/>
      <c r="M19" s="20" t="s">
        <v>567</v>
      </c>
      <c r="N19" s="20"/>
      <c r="O19" s="18" t="s">
        <v>537</v>
      </c>
      <c r="P19" s="18"/>
      <c r="Q19" s="30"/>
    </row>
    <row r="20" spans="1:17" s="1" customFormat="1" ht="19.5" customHeight="1">
      <c r="A20" s="16"/>
      <c r="B20" s="18" t="s">
        <v>530</v>
      </c>
      <c r="C20" s="18" t="s">
        <v>546</v>
      </c>
      <c r="D20" s="18" t="s">
        <v>568</v>
      </c>
      <c r="E20" s="18"/>
      <c r="F20" s="19" t="s">
        <v>548</v>
      </c>
      <c r="G20" s="19"/>
      <c r="H20" s="20" t="s">
        <v>549</v>
      </c>
      <c r="I20" s="20" t="s">
        <v>549</v>
      </c>
      <c r="J20" s="19" t="s">
        <v>550</v>
      </c>
      <c r="K20" s="20" t="s">
        <v>536</v>
      </c>
      <c r="L20" s="20"/>
      <c r="M20" s="20" t="s">
        <v>536</v>
      </c>
      <c r="N20" s="20"/>
      <c r="O20" s="18" t="s">
        <v>537</v>
      </c>
      <c r="P20" s="18"/>
      <c r="Q20" s="30"/>
    </row>
    <row r="21" spans="1:17" s="1" customFormat="1" ht="19.5" customHeight="1">
      <c r="A21" s="16"/>
      <c r="B21" s="18" t="s">
        <v>530</v>
      </c>
      <c r="C21" s="18" t="s">
        <v>531</v>
      </c>
      <c r="D21" s="18" t="s">
        <v>569</v>
      </c>
      <c r="E21" s="18"/>
      <c r="F21" s="19" t="s">
        <v>533</v>
      </c>
      <c r="G21" s="19"/>
      <c r="H21" s="20" t="s">
        <v>570</v>
      </c>
      <c r="I21" s="20" t="s">
        <v>570</v>
      </c>
      <c r="J21" s="19" t="s">
        <v>508</v>
      </c>
      <c r="K21" s="20" t="s">
        <v>567</v>
      </c>
      <c r="L21" s="20"/>
      <c r="M21" s="20" t="s">
        <v>536</v>
      </c>
      <c r="N21" s="20"/>
      <c r="O21" s="18" t="s">
        <v>537</v>
      </c>
      <c r="P21" s="18"/>
      <c r="Q21" s="30"/>
    </row>
    <row r="22" spans="1:17" s="1" customFormat="1" ht="19.5" customHeight="1">
      <c r="A22" s="16"/>
      <c r="B22" s="18" t="s">
        <v>530</v>
      </c>
      <c r="C22" s="18" t="s">
        <v>546</v>
      </c>
      <c r="D22" s="18" t="s">
        <v>571</v>
      </c>
      <c r="E22" s="18"/>
      <c r="F22" s="19" t="s">
        <v>548</v>
      </c>
      <c r="G22" s="19"/>
      <c r="H22" s="20" t="s">
        <v>572</v>
      </c>
      <c r="I22" s="20" t="s">
        <v>572</v>
      </c>
      <c r="J22" s="19" t="s">
        <v>550</v>
      </c>
      <c r="K22" s="20" t="s">
        <v>567</v>
      </c>
      <c r="L22" s="20"/>
      <c r="M22" s="20" t="s">
        <v>567</v>
      </c>
      <c r="N22" s="20"/>
      <c r="O22" s="18" t="s">
        <v>537</v>
      </c>
      <c r="P22" s="18"/>
      <c r="Q22" s="30"/>
    </row>
    <row r="23" spans="1:17" s="1" customFormat="1" ht="19.5" customHeight="1">
      <c r="A23" s="16"/>
      <c r="B23" s="18" t="s">
        <v>530</v>
      </c>
      <c r="C23" s="18" t="s">
        <v>531</v>
      </c>
      <c r="D23" s="18" t="s">
        <v>573</v>
      </c>
      <c r="E23" s="18"/>
      <c r="F23" s="19" t="s">
        <v>548</v>
      </c>
      <c r="G23" s="19"/>
      <c r="H23" s="20" t="s">
        <v>574</v>
      </c>
      <c r="I23" s="20" t="s">
        <v>574</v>
      </c>
      <c r="J23" s="19" t="s">
        <v>508</v>
      </c>
      <c r="K23" s="20" t="s">
        <v>536</v>
      </c>
      <c r="L23" s="20"/>
      <c r="M23" s="20" t="s">
        <v>536</v>
      </c>
      <c r="N23" s="20"/>
      <c r="O23" s="18" t="s">
        <v>537</v>
      </c>
      <c r="P23" s="18"/>
      <c r="Q23" s="30"/>
    </row>
    <row r="24" spans="1:17" s="1" customFormat="1" ht="19.5" customHeight="1">
      <c r="A24" s="16"/>
      <c r="B24" s="18" t="s">
        <v>530</v>
      </c>
      <c r="C24" s="18" t="s">
        <v>531</v>
      </c>
      <c r="D24" s="18" t="s">
        <v>575</v>
      </c>
      <c r="E24" s="18"/>
      <c r="F24" s="19" t="s">
        <v>548</v>
      </c>
      <c r="G24" s="19"/>
      <c r="H24" s="20" t="s">
        <v>576</v>
      </c>
      <c r="I24" s="20" t="s">
        <v>576</v>
      </c>
      <c r="J24" s="19" t="s">
        <v>508</v>
      </c>
      <c r="K24" s="20" t="s">
        <v>567</v>
      </c>
      <c r="L24" s="20"/>
      <c r="M24" s="20" t="s">
        <v>536</v>
      </c>
      <c r="N24" s="20"/>
      <c r="O24" s="18" t="s">
        <v>537</v>
      </c>
      <c r="P24" s="18"/>
      <c r="Q24" s="30"/>
    </row>
    <row r="25" spans="1:17" s="1" customFormat="1" ht="19.5" customHeight="1">
      <c r="A25" s="16"/>
      <c r="B25" s="18" t="s">
        <v>551</v>
      </c>
      <c r="C25" s="18" t="s">
        <v>552</v>
      </c>
      <c r="D25" s="18" t="s">
        <v>577</v>
      </c>
      <c r="E25" s="18"/>
      <c r="F25" s="19" t="s">
        <v>548</v>
      </c>
      <c r="G25" s="19"/>
      <c r="H25" s="20" t="s">
        <v>554</v>
      </c>
      <c r="I25" s="20" t="s">
        <v>554</v>
      </c>
      <c r="J25" s="19" t="s">
        <v>541</v>
      </c>
      <c r="K25" s="20" t="s">
        <v>536</v>
      </c>
      <c r="L25" s="20"/>
      <c r="M25" s="20" t="s">
        <v>536</v>
      </c>
      <c r="N25" s="20"/>
      <c r="O25" s="18" t="s">
        <v>537</v>
      </c>
      <c r="P25" s="18"/>
      <c r="Q25" s="30"/>
    </row>
    <row r="26" spans="1:17" s="1" customFormat="1" ht="19.5" customHeight="1">
      <c r="A26" s="16"/>
      <c r="B26" s="18" t="s">
        <v>551</v>
      </c>
      <c r="C26" s="18" t="s">
        <v>556</v>
      </c>
      <c r="D26" s="18" t="s">
        <v>578</v>
      </c>
      <c r="E26" s="18"/>
      <c r="F26" s="19" t="s">
        <v>548</v>
      </c>
      <c r="G26" s="19"/>
      <c r="H26" s="20" t="s">
        <v>554</v>
      </c>
      <c r="I26" s="20" t="s">
        <v>554</v>
      </c>
      <c r="J26" s="19" t="s">
        <v>541</v>
      </c>
      <c r="K26" s="20" t="s">
        <v>536</v>
      </c>
      <c r="L26" s="20"/>
      <c r="M26" s="20" t="s">
        <v>536</v>
      </c>
      <c r="N26" s="20"/>
      <c r="O26" s="18" t="s">
        <v>537</v>
      </c>
      <c r="P26" s="18"/>
      <c r="Q26" s="30"/>
    </row>
    <row r="27" spans="1:17" s="1" customFormat="1" ht="19.5" customHeight="1">
      <c r="A27" s="16"/>
      <c r="B27" s="18" t="s">
        <v>558</v>
      </c>
      <c r="C27" s="18" t="s">
        <v>559</v>
      </c>
      <c r="D27" s="18" t="s">
        <v>560</v>
      </c>
      <c r="E27" s="18"/>
      <c r="F27" s="19" t="s">
        <v>548</v>
      </c>
      <c r="G27" s="19"/>
      <c r="H27" s="20" t="s">
        <v>554</v>
      </c>
      <c r="I27" s="20" t="s">
        <v>554</v>
      </c>
      <c r="J27" s="19" t="s">
        <v>541</v>
      </c>
      <c r="K27" s="20" t="s">
        <v>536</v>
      </c>
      <c r="L27" s="20"/>
      <c r="M27" s="20" t="s">
        <v>536</v>
      </c>
      <c r="N27" s="20"/>
      <c r="O27" s="18" t="s">
        <v>537</v>
      </c>
      <c r="P27" s="18"/>
      <c r="Q27" s="30"/>
    </row>
    <row r="28" spans="1:17" s="1" customFormat="1" ht="19.5" customHeight="1">
      <c r="A28" s="16"/>
      <c r="B28" s="18" t="s">
        <v>579</v>
      </c>
      <c r="C28" s="18" t="s">
        <v>580</v>
      </c>
      <c r="D28" s="18" t="s">
        <v>578</v>
      </c>
      <c r="E28" s="18"/>
      <c r="F28" s="19" t="s">
        <v>548</v>
      </c>
      <c r="G28" s="19"/>
      <c r="H28" s="20" t="s">
        <v>554</v>
      </c>
      <c r="I28" s="20" t="s">
        <v>554</v>
      </c>
      <c r="J28" s="19" t="s">
        <v>541</v>
      </c>
      <c r="K28" s="20" t="s">
        <v>572</v>
      </c>
      <c r="L28" s="20"/>
      <c r="M28" s="20" t="s">
        <v>536</v>
      </c>
      <c r="N28" s="20"/>
      <c r="O28" s="18" t="s">
        <v>537</v>
      </c>
      <c r="P28" s="18"/>
      <c r="Q28" s="30"/>
    </row>
    <row r="29" spans="1:17" s="1" customFormat="1" ht="14.2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8"/>
      <c r="M29" s="22"/>
      <c r="N29" s="28"/>
      <c r="O29" s="22"/>
      <c r="P29" s="28"/>
      <c r="Q29" s="31"/>
    </row>
  </sheetData>
  <sheetProtection/>
  <mergeCells count="68">
    <mergeCell ref="B2:P2"/>
    <mergeCell ref="C4:D4"/>
    <mergeCell ref="F4:I4"/>
    <mergeCell ref="J4:K4"/>
    <mergeCell ref="L4:P4"/>
    <mergeCell ref="C6:D6"/>
    <mergeCell ref="F6:G6"/>
    <mergeCell ref="J6:K6"/>
    <mergeCell ref="L6:O6"/>
    <mergeCell ref="C8:D8"/>
    <mergeCell ref="F8:G8"/>
    <mergeCell ref="J8:M8"/>
    <mergeCell ref="N8:O8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  <mergeCell ref="D25:E25"/>
    <mergeCell ref="K25:L25"/>
    <mergeCell ref="M25:N25"/>
    <mergeCell ref="O25:P25"/>
    <mergeCell ref="D26:E26"/>
    <mergeCell ref="K26:L26"/>
    <mergeCell ref="M26:N26"/>
    <mergeCell ref="O26:P26"/>
    <mergeCell ref="D27:E27"/>
    <mergeCell ref="K27:L27"/>
    <mergeCell ref="M27:N27"/>
    <mergeCell ref="O27:P27"/>
    <mergeCell ref="D28:E28"/>
    <mergeCell ref="K28:L28"/>
    <mergeCell ref="M28:N28"/>
    <mergeCell ref="O28:P28"/>
    <mergeCell ref="A19:A28"/>
    <mergeCell ref="B10:B16"/>
    <mergeCell ref="C10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Zeros="0" tabSelected="1" workbookViewId="0" topLeftCell="A1">
      <selection activeCell="C8" sqref="C8"/>
    </sheetView>
  </sheetViews>
  <sheetFormatPr defaultColWidth="6.875" defaultRowHeight="19.5" customHeight="1"/>
  <cols>
    <col min="1" max="1" width="22.875" style="141" customWidth="1"/>
    <col min="2" max="2" width="19.00390625" style="141" customWidth="1"/>
    <col min="3" max="3" width="31.875" style="141" customWidth="1"/>
    <col min="4" max="7" width="19.00390625" style="141" customWidth="1"/>
    <col min="8" max="8" width="10.625" style="142" bestFit="1" customWidth="1"/>
    <col min="9" max="9" width="6.875" style="142" customWidth="1"/>
    <col min="10" max="10" width="7.625" style="142" bestFit="1" customWidth="1"/>
    <col min="11" max="16384" width="6.875" style="142" customWidth="1"/>
  </cols>
  <sheetData>
    <row r="1" spans="1:7" s="140" customFormat="1" ht="19.5" customHeight="1">
      <c r="A1" s="33" t="s">
        <v>311</v>
      </c>
      <c r="B1" s="143"/>
      <c r="C1" s="143"/>
      <c r="D1" s="143"/>
      <c r="E1" s="143"/>
      <c r="F1" s="143"/>
      <c r="G1" s="143"/>
    </row>
    <row r="2" spans="1:7" s="140" customFormat="1" ht="38.25" customHeight="1">
      <c r="A2" s="144" t="s">
        <v>312</v>
      </c>
      <c r="B2" s="145"/>
      <c r="C2" s="145"/>
      <c r="D2" s="145"/>
      <c r="E2" s="145"/>
      <c r="F2" s="145"/>
      <c r="G2" s="145"/>
    </row>
    <row r="3" spans="1:7" s="140" customFormat="1" ht="19.5" customHeight="1">
      <c r="A3" s="146"/>
      <c r="B3" s="143"/>
      <c r="C3" s="143"/>
      <c r="D3" s="143"/>
      <c r="E3" s="143"/>
      <c r="F3" s="143"/>
      <c r="G3" s="143"/>
    </row>
    <row r="4" spans="1:7" s="140" customFormat="1" ht="19.5" customHeight="1">
      <c r="A4" s="147"/>
      <c r="B4" s="148"/>
      <c r="C4" s="148"/>
      <c r="D4" s="148"/>
      <c r="E4" s="148"/>
      <c r="F4" s="148"/>
      <c r="G4" s="149" t="s">
        <v>313</v>
      </c>
    </row>
    <row r="5" spans="1:7" s="140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40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0" customFormat="1" ht="19.5" customHeight="1">
      <c r="A7" s="152" t="s">
        <v>322</v>
      </c>
      <c r="B7" s="153">
        <v>219.83</v>
      </c>
      <c r="C7" s="154" t="s">
        <v>323</v>
      </c>
      <c r="D7" s="155">
        <f>B7</f>
        <v>219.83</v>
      </c>
      <c r="E7" s="155">
        <f>D7</f>
        <v>219.83</v>
      </c>
      <c r="F7" s="155"/>
      <c r="G7" s="155"/>
    </row>
    <row r="8" spans="1:7" s="140" customFormat="1" ht="19.5" customHeight="1">
      <c r="A8" s="156" t="s">
        <v>324</v>
      </c>
      <c r="B8" s="153">
        <f>B7</f>
        <v>219.83</v>
      </c>
      <c r="C8" s="87" t="s">
        <v>325</v>
      </c>
      <c r="D8" s="88">
        <v>210.46</v>
      </c>
      <c r="E8" s="88">
        <f>D8</f>
        <v>210.46</v>
      </c>
      <c r="F8" s="88"/>
      <c r="G8" s="88"/>
    </row>
    <row r="9" spans="1:7" s="140" customFormat="1" ht="19.5" customHeight="1">
      <c r="A9" s="156" t="s">
        <v>326</v>
      </c>
      <c r="B9" s="153"/>
      <c r="C9" s="87" t="s">
        <v>327</v>
      </c>
      <c r="D9" s="88"/>
      <c r="E9" s="88"/>
      <c r="F9" s="88"/>
      <c r="G9" s="88"/>
    </row>
    <row r="10" spans="1:7" s="140" customFormat="1" ht="19.5" customHeight="1">
      <c r="A10" s="157" t="s">
        <v>328</v>
      </c>
      <c r="B10" s="158"/>
      <c r="C10" s="91" t="s">
        <v>329</v>
      </c>
      <c r="D10" s="88">
        <v>5.03</v>
      </c>
      <c r="E10" s="88">
        <f>D10</f>
        <v>5.03</v>
      </c>
      <c r="F10" s="88"/>
      <c r="G10" s="88"/>
    </row>
    <row r="11" spans="1:7" s="140" customFormat="1" ht="19.5" customHeight="1">
      <c r="A11" s="157"/>
      <c r="B11" s="158"/>
      <c r="C11" s="94" t="s">
        <v>330</v>
      </c>
      <c r="D11" s="88"/>
      <c r="E11" s="88"/>
      <c r="F11" s="88"/>
      <c r="G11" s="88"/>
    </row>
    <row r="12" spans="1:7" s="140" customFormat="1" ht="19.5" customHeight="1">
      <c r="A12" s="157"/>
      <c r="B12" s="158"/>
      <c r="C12" s="91" t="s">
        <v>331</v>
      </c>
      <c r="D12" s="88"/>
      <c r="E12" s="88"/>
      <c r="F12" s="88"/>
      <c r="G12" s="88"/>
    </row>
    <row r="13" spans="1:7" s="140" customFormat="1" ht="19.5" customHeight="1">
      <c r="A13" s="157"/>
      <c r="B13" s="158"/>
      <c r="C13" s="91" t="s">
        <v>332</v>
      </c>
      <c r="D13" s="88"/>
      <c r="E13" s="88"/>
      <c r="F13" s="88"/>
      <c r="G13" s="88"/>
    </row>
    <row r="14" spans="1:13" s="140" customFormat="1" ht="19.5" customHeight="1">
      <c r="A14" s="157"/>
      <c r="B14" s="158"/>
      <c r="C14" s="91" t="s">
        <v>333</v>
      </c>
      <c r="D14" s="88"/>
      <c r="E14" s="88"/>
      <c r="F14" s="88"/>
      <c r="G14" s="88"/>
      <c r="M14" s="169"/>
    </row>
    <row r="15" spans="1:13" s="140" customFormat="1" ht="19.5" customHeight="1">
      <c r="A15" s="157"/>
      <c r="B15" s="158"/>
      <c r="C15" s="96" t="s">
        <v>334</v>
      </c>
      <c r="D15" s="88"/>
      <c r="E15" s="88"/>
      <c r="F15" s="88"/>
      <c r="G15" s="88"/>
      <c r="M15" s="169"/>
    </row>
    <row r="16" spans="1:13" s="140" customFormat="1" ht="19.5" customHeight="1">
      <c r="A16" s="157"/>
      <c r="B16" s="158"/>
      <c r="C16" s="96" t="s">
        <v>335</v>
      </c>
      <c r="D16" s="88"/>
      <c r="E16" s="88"/>
      <c r="F16" s="88"/>
      <c r="G16" s="88"/>
      <c r="M16" s="169"/>
    </row>
    <row r="17" spans="1:13" s="140" customFormat="1" ht="19.5" customHeight="1">
      <c r="A17" s="157" t="s">
        <v>336</v>
      </c>
      <c r="B17" s="158">
        <f>B18</f>
        <v>0</v>
      </c>
      <c r="C17" s="96" t="s">
        <v>337</v>
      </c>
      <c r="D17" s="88"/>
      <c r="E17" s="88"/>
      <c r="F17" s="88"/>
      <c r="G17" s="88"/>
      <c r="M17" s="169"/>
    </row>
    <row r="18" spans="1:13" s="140" customFormat="1" ht="19.5" customHeight="1">
      <c r="A18" s="157" t="s">
        <v>324</v>
      </c>
      <c r="B18" s="158"/>
      <c r="C18" s="96" t="s">
        <v>338</v>
      </c>
      <c r="D18" s="88"/>
      <c r="E18" s="88"/>
      <c r="F18" s="88"/>
      <c r="G18" s="88"/>
      <c r="M18" s="169"/>
    </row>
    <row r="19" spans="1:13" s="140" customFormat="1" ht="19.5" customHeight="1">
      <c r="A19" s="157" t="s">
        <v>326</v>
      </c>
      <c r="B19" s="158"/>
      <c r="C19" s="96" t="s">
        <v>339</v>
      </c>
      <c r="D19" s="88"/>
      <c r="E19" s="88"/>
      <c r="F19" s="88"/>
      <c r="G19" s="88"/>
      <c r="M19" s="169"/>
    </row>
    <row r="20" spans="1:13" s="140" customFormat="1" ht="19.5" customHeight="1">
      <c r="A20" s="157" t="s">
        <v>328</v>
      </c>
      <c r="B20" s="158"/>
      <c r="C20" s="96" t="s">
        <v>340</v>
      </c>
      <c r="D20" s="88">
        <v>4.34</v>
      </c>
      <c r="E20" s="88">
        <f>D20</f>
        <v>4.34</v>
      </c>
      <c r="F20" s="88"/>
      <c r="G20" s="88"/>
      <c r="M20" s="169"/>
    </row>
    <row r="21" spans="1:13" s="140" customFormat="1" ht="19.5" customHeight="1">
      <c r="A21" s="157"/>
      <c r="B21" s="158"/>
      <c r="C21" s="96"/>
      <c r="D21" s="88"/>
      <c r="E21" s="88"/>
      <c r="F21" s="88"/>
      <c r="G21" s="88"/>
      <c r="M21" s="169"/>
    </row>
    <row r="22" spans="1:7" s="140" customFormat="1" ht="19.5" customHeight="1">
      <c r="A22" s="157"/>
      <c r="B22" s="158"/>
      <c r="C22" s="94"/>
      <c r="D22" s="159"/>
      <c r="E22" s="159"/>
      <c r="F22" s="159"/>
      <c r="G22" s="159"/>
    </row>
    <row r="23" spans="1:7" s="140" customFormat="1" ht="19.5" customHeight="1">
      <c r="A23" s="157"/>
      <c r="B23" s="158"/>
      <c r="C23" s="160" t="s">
        <v>341</v>
      </c>
      <c r="D23" s="161">
        <f>E23+F23+G23</f>
        <v>0</v>
      </c>
      <c r="E23" s="162">
        <f>B8+B18-E7</f>
        <v>0</v>
      </c>
      <c r="F23" s="162">
        <f>B9+B19-F7</f>
        <v>0</v>
      </c>
      <c r="G23" s="162">
        <f>B10+B20-G7</f>
        <v>0</v>
      </c>
    </row>
    <row r="24" spans="1:7" s="140" customFormat="1" ht="19.5" customHeight="1">
      <c r="A24" s="163"/>
      <c r="B24" s="160"/>
      <c r="C24" s="160"/>
      <c r="D24" s="162"/>
      <c r="E24" s="162"/>
      <c r="F24" s="162"/>
      <c r="G24" s="164"/>
    </row>
    <row r="25" spans="1:7" s="140" customFormat="1" ht="19.5" customHeight="1">
      <c r="A25" s="163" t="s">
        <v>342</v>
      </c>
      <c r="B25" s="165">
        <f>B7+B17</f>
        <v>219.83</v>
      </c>
      <c r="C25" s="165" t="s">
        <v>343</v>
      </c>
      <c r="D25" s="162">
        <f>SUM(D7+D23)</f>
        <v>219.83</v>
      </c>
      <c r="E25" s="162">
        <f>SUM(E7+E23)</f>
        <v>219.83</v>
      </c>
      <c r="F25" s="162">
        <f>SUM(F7+F23)</f>
        <v>0</v>
      </c>
      <c r="G25" s="162">
        <f>SUM(G7+G23)</f>
        <v>0</v>
      </c>
    </row>
    <row r="26" spans="1:10" ht="19.5" customHeight="1">
      <c r="A26" s="166"/>
      <c r="B26" s="167"/>
      <c r="C26" s="166"/>
      <c r="D26" s="167"/>
      <c r="E26" s="166"/>
      <c r="F26" s="166"/>
      <c r="J26" s="140"/>
    </row>
    <row r="27" spans="2:10" ht="19.5" customHeight="1">
      <c r="B27" s="168"/>
      <c r="J27" s="140"/>
    </row>
    <row r="28" ht="19.5" customHeight="1">
      <c r="J28" s="140"/>
    </row>
    <row r="29" ht="19.5" customHeight="1">
      <c r="J29" s="140"/>
    </row>
    <row r="30" ht="19.5" customHeight="1">
      <c r="J30" s="140"/>
    </row>
    <row r="31" ht="19.5" customHeight="1">
      <c r="J31" s="140"/>
    </row>
    <row r="32" ht="19.5" customHeight="1">
      <c r="J32" s="140"/>
    </row>
    <row r="33" ht="19.5" customHeight="1">
      <c r="J33" s="140"/>
    </row>
    <row r="34" ht="19.5" customHeight="1">
      <c r="J34" s="140"/>
    </row>
    <row r="35" ht="19.5" customHeight="1">
      <c r="J35" s="140"/>
    </row>
    <row r="36" ht="19.5" customHeight="1">
      <c r="J36" s="140"/>
    </row>
    <row r="37" ht="19.5" customHeight="1">
      <c r="J37" s="140"/>
    </row>
    <row r="38" ht="19.5" customHeight="1">
      <c r="J38" s="140"/>
    </row>
    <row r="39" ht="19.5" customHeight="1">
      <c r="J39" s="140"/>
    </row>
    <row r="40" ht="19.5" customHeight="1">
      <c r="J40" s="140"/>
    </row>
    <row r="41" ht="19.5" customHeight="1">
      <c r="J41" s="140"/>
    </row>
    <row r="42" ht="19.5" customHeight="1">
      <c r="J42" s="140"/>
    </row>
    <row r="43" ht="19.5" customHeight="1">
      <c r="J43" s="140"/>
    </row>
    <row r="44" ht="19.5" customHeight="1">
      <c r="J44" s="140"/>
    </row>
    <row r="45" ht="19.5" customHeight="1">
      <c r="J45" s="140"/>
    </row>
    <row r="46" ht="19.5" customHeight="1">
      <c r="J46" s="140"/>
    </row>
    <row r="47" ht="19.5" customHeight="1">
      <c r="J47" s="140"/>
    </row>
    <row r="48" ht="19.5" customHeight="1">
      <c r="J48" s="140"/>
    </row>
    <row r="49" ht="19.5" customHeight="1">
      <c r="J49" s="140"/>
    </row>
    <row r="50" ht="19.5" customHeight="1">
      <c r="J50" s="140"/>
    </row>
    <row r="51" ht="19.5" customHeight="1">
      <c r="J51" s="140"/>
    </row>
    <row r="52" ht="19.5" customHeight="1">
      <c r="J52" s="140"/>
    </row>
    <row r="53" ht="19.5" customHeight="1">
      <c r="J53" s="140"/>
    </row>
    <row r="54" ht="19.5" customHeight="1">
      <c r="J54" s="140"/>
    </row>
    <row r="55" ht="19.5" customHeight="1">
      <c r="J55" s="140"/>
    </row>
    <row r="56" ht="19.5" customHeight="1">
      <c r="J56" s="140"/>
    </row>
    <row r="57" ht="19.5" customHeight="1">
      <c r="J57" s="140"/>
    </row>
    <row r="58" ht="19.5" customHeight="1">
      <c r="J58" s="14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pane xSplit="2" ySplit="6" topLeftCell="C7" activePane="bottomRight" state="frozen"/>
      <selection pane="bottomRight" activeCell="F7" sqref="F7:H10"/>
    </sheetView>
  </sheetViews>
  <sheetFormatPr defaultColWidth="23.625" defaultRowHeight="12.75" customHeight="1"/>
  <cols>
    <col min="1" max="1" width="14.125" style="41" customWidth="1"/>
    <col min="2" max="2" width="53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ht="19.5" customHeight="1">
      <c r="A1" s="42" t="s">
        <v>344</v>
      </c>
    </row>
    <row r="2" spans="1:5" ht="27.75">
      <c r="A2" s="137" t="s">
        <v>345</v>
      </c>
      <c r="B2" s="137"/>
      <c r="C2" s="137"/>
      <c r="D2" s="137"/>
      <c r="E2" s="137"/>
    </row>
    <row r="3" spans="1:5" ht="27.75">
      <c r="A3" s="137" t="s">
        <v>346</v>
      </c>
      <c r="B3" s="137"/>
      <c r="C3" s="137"/>
      <c r="D3" s="137"/>
      <c r="E3" s="137"/>
    </row>
    <row r="4" spans="1:5" ht="19.5" customHeight="1">
      <c r="A4" s="51"/>
      <c r="B4" s="50"/>
      <c r="C4" s="50"/>
      <c r="D4" s="50"/>
      <c r="E4" s="138" t="s">
        <v>313</v>
      </c>
    </row>
    <row r="5" spans="1:5" ht="19.5" customHeight="1">
      <c r="A5" s="63" t="s">
        <v>347</v>
      </c>
      <c r="B5" s="63"/>
      <c r="C5" s="63" t="s">
        <v>348</v>
      </c>
      <c r="D5" s="63"/>
      <c r="E5" s="63"/>
    </row>
    <row r="6" spans="1:5" ht="19.5" customHeight="1">
      <c r="A6" s="63" t="s">
        <v>349</v>
      </c>
      <c r="B6" s="139" t="s">
        <v>350</v>
      </c>
      <c r="C6" s="63" t="s">
        <v>351</v>
      </c>
      <c r="D6" s="63" t="s">
        <v>352</v>
      </c>
      <c r="E6" s="63" t="s">
        <v>353</v>
      </c>
    </row>
    <row r="7" spans="1:5" ht="19.5" customHeight="1">
      <c r="A7" s="54" t="s">
        <v>354</v>
      </c>
      <c r="B7" s="55"/>
      <c r="C7" s="56">
        <f>C8+C13+C16</f>
        <v>219.827191</v>
      </c>
      <c r="D7" s="56">
        <f>D8+D13+D16</f>
        <v>107.577191</v>
      </c>
      <c r="E7" s="56">
        <f>E8+E13+E16</f>
        <v>112.25</v>
      </c>
    </row>
    <row r="8" spans="1:5" ht="19.5" customHeight="1">
      <c r="A8" s="58">
        <v>208</v>
      </c>
      <c r="B8" s="58" t="s">
        <v>355</v>
      </c>
      <c r="C8" s="56">
        <f>SUM(C9:C12)</f>
        <v>210.460425</v>
      </c>
      <c r="D8" s="56">
        <f>SUM(D9:D12)</f>
        <v>98.210425</v>
      </c>
      <c r="E8" s="56">
        <f>SUM(E9:E12)</f>
        <v>112.25</v>
      </c>
    </row>
    <row r="9" spans="1:5" ht="19.5" customHeight="1">
      <c r="A9" s="58" t="str">
        <f>MID(B9,1,7)</f>
        <v>2080505</v>
      </c>
      <c r="B9" s="58" t="s">
        <v>356</v>
      </c>
      <c r="C9" s="56">
        <v>5.780928</v>
      </c>
      <c r="D9" s="56">
        <v>5.780928</v>
      </c>
      <c r="E9" s="56">
        <v>0</v>
      </c>
    </row>
    <row r="10" spans="1:5" ht="19.5" customHeight="1">
      <c r="A10" s="58" t="str">
        <f>MID(B10,1,7)</f>
        <v>2080506</v>
      </c>
      <c r="B10" s="58" t="s">
        <v>357</v>
      </c>
      <c r="C10" s="56">
        <v>2.890464</v>
      </c>
      <c r="D10" s="56">
        <v>2.890464</v>
      </c>
      <c r="E10" s="56">
        <v>0</v>
      </c>
    </row>
    <row r="11" spans="1:5" ht="19.5" customHeight="1">
      <c r="A11" s="58" t="str">
        <f>MID(B11,1,7)</f>
        <v>2080599</v>
      </c>
      <c r="B11" s="58" t="s">
        <v>358</v>
      </c>
      <c r="C11" s="56">
        <v>7.042764999999999</v>
      </c>
      <c r="D11" s="56">
        <v>7.042764999999999</v>
      </c>
      <c r="E11" s="56">
        <v>0</v>
      </c>
    </row>
    <row r="12" spans="1:5" ht="19.5" customHeight="1">
      <c r="A12" s="58" t="str">
        <f>MID(B12,1,7)</f>
        <v>2080807</v>
      </c>
      <c r="B12" s="58" t="s">
        <v>359</v>
      </c>
      <c r="C12" s="56">
        <v>194.746268</v>
      </c>
      <c r="D12" s="56">
        <v>82.496268</v>
      </c>
      <c r="E12" s="56">
        <v>112.25</v>
      </c>
    </row>
    <row r="13" spans="1:5" ht="19.5" customHeight="1">
      <c r="A13" s="58">
        <v>210</v>
      </c>
      <c r="B13" s="58" t="s">
        <v>360</v>
      </c>
      <c r="C13" s="56">
        <f>SUM(C14:C15)</f>
        <v>5.03107</v>
      </c>
      <c r="D13" s="56">
        <f>SUM(D14:D15)</f>
        <v>5.03107</v>
      </c>
      <c r="E13" s="56">
        <f>SUM(E14:E15)</f>
        <v>0</v>
      </c>
    </row>
    <row r="14" spans="1:5" ht="19.5" customHeight="1">
      <c r="A14" s="58" t="str">
        <f>MID(B14,1,7)</f>
        <v>2101102</v>
      </c>
      <c r="B14" s="58" t="s">
        <v>361</v>
      </c>
      <c r="C14" s="56">
        <v>3.63107</v>
      </c>
      <c r="D14" s="56">
        <v>3.63107</v>
      </c>
      <c r="E14" s="56">
        <v>0</v>
      </c>
    </row>
    <row r="15" spans="1:5" ht="19.5" customHeight="1">
      <c r="A15" s="58" t="str">
        <f>MID(B15,1,7)</f>
        <v>2101199</v>
      </c>
      <c r="B15" s="58" t="s">
        <v>362</v>
      </c>
      <c r="C15" s="56">
        <v>1.4</v>
      </c>
      <c r="D15" s="56">
        <v>1.4</v>
      </c>
      <c r="E15" s="56">
        <v>0</v>
      </c>
    </row>
    <row r="16" spans="1:5" ht="19.5" customHeight="1">
      <c r="A16" s="58">
        <v>221</v>
      </c>
      <c r="B16" s="58" t="s">
        <v>363</v>
      </c>
      <c r="C16" s="56">
        <f>C17</f>
        <v>4.3356959999999996</v>
      </c>
      <c r="D16" s="56">
        <f>D17</f>
        <v>4.3356959999999996</v>
      </c>
      <c r="E16" s="56">
        <v>0</v>
      </c>
    </row>
    <row r="17" spans="1:5" ht="19.5" customHeight="1">
      <c r="A17" s="58" t="str">
        <f>MID(B17,1,7)</f>
        <v>2210201</v>
      </c>
      <c r="B17" s="58" t="s">
        <v>364</v>
      </c>
      <c r="C17" s="56">
        <v>4.3356959999999996</v>
      </c>
      <c r="D17" s="56">
        <v>4.3356959999999996</v>
      </c>
      <c r="E17" s="56"/>
    </row>
    <row r="18" spans="1:5" ht="19.5" customHeight="1">
      <c r="A18" s="119" t="s">
        <v>365</v>
      </c>
      <c r="B18" s="43"/>
      <c r="C18" s="43"/>
      <c r="D18" s="43"/>
      <c r="E18" s="43"/>
    </row>
    <row r="19" spans="1:5" ht="12.75" customHeight="1">
      <c r="A19" s="43"/>
      <c r="B19" s="43"/>
      <c r="C19" s="43"/>
      <c r="D19" s="43"/>
      <c r="E19" s="43"/>
    </row>
    <row r="20" spans="1:5" ht="12.75" customHeight="1">
      <c r="A20" s="43"/>
      <c r="B20" s="43"/>
      <c r="C20" s="43"/>
      <c r="D20" s="43"/>
      <c r="E20" s="43"/>
    </row>
    <row r="21" spans="1:5" ht="12.75" customHeight="1">
      <c r="A21" s="43"/>
      <c r="B21" s="43"/>
      <c r="C21" s="43"/>
      <c r="D21" s="43"/>
      <c r="E21" s="43"/>
    </row>
    <row r="22" spans="1:5" ht="12.75" customHeight="1">
      <c r="A22" s="43"/>
      <c r="B22" s="43"/>
      <c r="D22" s="43"/>
      <c r="E22" s="43"/>
    </row>
    <row r="23" spans="1:5" ht="12.75" customHeight="1">
      <c r="A23" s="43"/>
      <c r="B23" s="43"/>
      <c r="D23" s="43"/>
      <c r="E23" s="43"/>
    </row>
    <row r="24" s="43" customFormat="1" ht="12.75" customHeight="1"/>
    <row r="25" spans="1:2" ht="12.75" customHeight="1">
      <c r="A25" s="43"/>
      <c r="B25" s="43"/>
    </row>
    <row r="26" spans="1:4" ht="12.75" customHeight="1">
      <c r="A26" s="43"/>
      <c r="B26" s="43"/>
      <c r="D26" s="43"/>
    </row>
    <row r="27" spans="1:2" ht="12.75" customHeight="1">
      <c r="A27" s="43"/>
      <c r="B27" s="43"/>
    </row>
    <row r="28" spans="1:2" ht="12.75" customHeight="1">
      <c r="A28" s="43"/>
      <c r="B28" s="43"/>
    </row>
    <row r="29" spans="2:3" ht="12.75" customHeight="1">
      <c r="B29" s="43"/>
      <c r="C29" s="43"/>
    </row>
    <row r="31" ht="12.75" customHeight="1">
      <c r="A31" s="43"/>
    </row>
    <row r="33" ht="12.75" customHeight="1">
      <c r="B33" s="43"/>
    </row>
    <row r="34" ht="12.75" customHeight="1">
      <c r="B34" s="43"/>
    </row>
  </sheetData>
  <sheetProtection/>
  <mergeCells count="4">
    <mergeCell ref="A2:E2"/>
    <mergeCell ref="A3:E3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workbookViewId="0" topLeftCell="A1">
      <pane xSplit="2" ySplit="6" topLeftCell="C7" activePane="bottomRight" state="frozen"/>
      <selection pane="bottomRight" activeCell="D7" sqref="D7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6" width="37.125" style="41" hidden="1" customWidth="1"/>
    <col min="7" max="7" width="9.625" style="41" hidden="1" customWidth="1"/>
    <col min="8" max="8" width="6.875" style="41" hidden="1" customWidth="1"/>
    <col min="9" max="16384" width="6.875" style="41" customWidth="1"/>
  </cols>
  <sheetData>
    <row r="1" spans="1:5" ht="19.5" customHeight="1">
      <c r="A1" s="42" t="s">
        <v>366</v>
      </c>
      <c r="E1" s="130"/>
    </row>
    <row r="2" spans="1:5" ht="27.75">
      <c r="A2" s="131" t="s">
        <v>345</v>
      </c>
      <c r="B2" s="132"/>
      <c r="C2" s="132"/>
      <c r="D2" s="132"/>
      <c r="E2" s="132"/>
    </row>
    <row r="3" spans="1:5" ht="36.75" customHeight="1">
      <c r="A3" s="131" t="s">
        <v>367</v>
      </c>
      <c r="B3" s="132"/>
      <c r="C3" s="132"/>
      <c r="D3" s="132"/>
      <c r="E3" s="132"/>
    </row>
    <row r="4" spans="1:5" s="122" customFormat="1" ht="19.5" customHeight="1">
      <c r="A4" s="51"/>
      <c r="B4" s="50"/>
      <c r="C4" s="50"/>
      <c r="D4" s="50"/>
      <c r="E4" s="133" t="s">
        <v>313</v>
      </c>
    </row>
    <row r="5" spans="1:5" s="122" customFormat="1" ht="19.5" customHeight="1">
      <c r="A5" s="63" t="s">
        <v>368</v>
      </c>
      <c r="B5" s="63"/>
      <c r="C5" s="63" t="s">
        <v>369</v>
      </c>
      <c r="D5" s="63"/>
      <c r="E5" s="63"/>
    </row>
    <row r="6" spans="1:5" s="122" customFormat="1" ht="19.5" customHeight="1">
      <c r="A6" s="63" t="s">
        <v>349</v>
      </c>
      <c r="B6" s="63" t="s">
        <v>350</v>
      </c>
      <c r="C6" s="63" t="s">
        <v>318</v>
      </c>
      <c r="D6" s="63" t="s">
        <v>370</v>
      </c>
      <c r="E6" s="63" t="s">
        <v>371</v>
      </c>
    </row>
    <row r="7" spans="1:6" s="122" customFormat="1" ht="19.5" customHeight="1">
      <c r="A7" s="54" t="s">
        <v>372</v>
      </c>
      <c r="B7" s="134" t="s">
        <v>373</v>
      </c>
      <c r="C7" s="68">
        <f>D7+E7</f>
        <v>107.57719099999998</v>
      </c>
      <c r="D7" s="68">
        <f>D8+D19+D33</f>
        <v>97.11800399999998</v>
      </c>
      <c r="E7" s="68">
        <f>E8+E19+E33</f>
        <v>10.459187</v>
      </c>
      <c r="F7" s="109"/>
    </row>
    <row r="8" spans="1:6" s="122" customFormat="1" ht="19.5" customHeight="1">
      <c r="A8" s="54" t="s">
        <v>374</v>
      </c>
      <c r="B8" s="134" t="s">
        <v>375</v>
      </c>
      <c r="C8" s="68">
        <f aca="true" t="shared" si="0" ref="C8:C36">D8+E8</f>
        <v>89.61800399999998</v>
      </c>
      <c r="D8" s="68">
        <f>SUM(D9:D18)</f>
        <v>89.61800399999998</v>
      </c>
      <c r="E8" s="68">
        <f>SUM(E9:E18)</f>
        <v>0</v>
      </c>
      <c r="F8" s="109"/>
    </row>
    <row r="9" spans="1:7" s="122" customFormat="1" ht="19.5" customHeight="1">
      <c r="A9" s="54" t="s">
        <v>376</v>
      </c>
      <c r="B9" s="134" t="s">
        <v>377</v>
      </c>
      <c r="C9" s="68">
        <f t="shared" si="0"/>
        <v>18.3948</v>
      </c>
      <c r="D9" s="68">
        <f>G9/10000</f>
        <v>18.3948</v>
      </c>
      <c r="E9" s="68"/>
      <c r="F9" s="109" t="s">
        <v>378</v>
      </c>
      <c r="G9" s="122">
        <v>183948</v>
      </c>
    </row>
    <row r="10" spans="1:7" s="122" customFormat="1" ht="19.5" customHeight="1">
      <c r="A10" s="54" t="s">
        <v>379</v>
      </c>
      <c r="B10" s="134" t="s">
        <v>380</v>
      </c>
      <c r="C10" s="68">
        <f t="shared" si="0"/>
        <v>0.9264</v>
      </c>
      <c r="D10" s="68">
        <f aca="true" t="shared" si="1" ref="D10:D19">G10/10000</f>
        <v>0.9264</v>
      </c>
      <c r="E10" s="68"/>
      <c r="F10" s="109" t="s">
        <v>381</v>
      </c>
      <c r="G10" s="122">
        <v>9264</v>
      </c>
    </row>
    <row r="11" spans="1:7" s="122" customFormat="1" ht="19.5" customHeight="1">
      <c r="A11" s="54" t="s">
        <v>382</v>
      </c>
      <c r="B11" s="134" t="s">
        <v>383</v>
      </c>
      <c r="C11" s="68">
        <f t="shared" si="0"/>
        <v>42.8196</v>
      </c>
      <c r="D11" s="68">
        <f t="shared" si="1"/>
        <v>42.8196</v>
      </c>
      <c r="E11" s="68"/>
      <c r="F11" s="109" t="s">
        <v>384</v>
      </c>
      <c r="G11" s="122">
        <v>428196</v>
      </c>
    </row>
    <row r="12" spans="1:7" s="122" customFormat="1" ht="19.5" customHeight="1">
      <c r="A12" s="54" t="s">
        <v>385</v>
      </c>
      <c r="B12" s="134" t="s">
        <v>386</v>
      </c>
      <c r="C12" s="68">
        <f t="shared" si="0"/>
        <v>5.780928</v>
      </c>
      <c r="D12" s="68">
        <f t="shared" si="1"/>
        <v>5.780928</v>
      </c>
      <c r="E12" s="68"/>
      <c r="F12" s="109" t="s">
        <v>387</v>
      </c>
      <c r="G12" s="122">
        <v>57809.28</v>
      </c>
    </row>
    <row r="13" spans="1:7" s="122" customFormat="1" ht="19.5" customHeight="1">
      <c r="A13" s="54" t="s">
        <v>388</v>
      </c>
      <c r="B13" s="134" t="s">
        <v>389</v>
      </c>
      <c r="C13" s="68">
        <f t="shared" si="0"/>
        <v>2.890464</v>
      </c>
      <c r="D13" s="68">
        <f t="shared" si="1"/>
        <v>2.890464</v>
      </c>
      <c r="E13" s="68"/>
      <c r="F13" s="109" t="s">
        <v>390</v>
      </c>
      <c r="G13" s="122">
        <v>28904.64</v>
      </c>
    </row>
    <row r="14" spans="1:7" s="122" customFormat="1" ht="19.5" customHeight="1">
      <c r="A14" s="54" t="s">
        <v>391</v>
      </c>
      <c r="B14" s="134" t="s">
        <v>392</v>
      </c>
      <c r="C14" s="68">
        <f t="shared" si="0"/>
        <v>3.63107</v>
      </c>
      <c r="D14" s="68">
        <f t="shared" si="1"/>
        <v>3.63107</v>
      </c>
      <c r="E14" s="68"/>
      <c r="F14" s="109" t="s">
        <v>393</v>
      </c>
      <c r="G14" s="122">
        <v>36310.7</v>
      </c>
    </row>
    <row r="15" spans="1:7" s="122" customFormat="1" ht="19.5" customHeight="1">
      <c r="A15" s="54" t="s">
        <v>394</v>
      </c>
      <c r="B15" s="134" t="s">
        <v>395</v>
      </c>
      <c r="C15" s="68">
        <f t="shared" si="0"/>
        <v>1.039046</v>
      </c>
      <c r="D15" s="68">
        <f t="shared" si="1"/>
        <v>1.039046</v>
      </c>
      <c r="E15" s="68"/>
      <c r="F15" s="109" t="s">
        <v>396</v>
      </c>
      <c r="G15" s="122">
        <v>10390.46</v>
      </c>
    </row>
    <row r="16" spans="1:7" s="122" customFormat="1" ht="19.5" customHeight="1">
      <c r="A16" s="54" t="s">
        <v>397</v>
      </c>
      <c r="B16" s="134" t="s">
        <v>398</v>
      </c>
      <c r="C16" s="68">
        <f t="shared" si="0"/>
        <v>7.335696</v>
      </c>
      <c r="D16" s="68">
        <f t="shared" si="1"/>
        <v>7.335696</v>
      </c>
      <c r="E16" s="68"/>
      <c r="F16" s="109" t="s">
        <v>399</v>
      </c>
      <c r="G16" s="122">
        <v>73356.96</v>
      </c>
    </row>
    <row r="17" spans="1:7" s="122" customFormat="1" ht="19.5" customHeight="1">
      <c r="A17" s="54" t="s">
        <v>400</v>
      </c>
      <c r="B17" s="134" t="s">
        <v>401</v>
      </c>
      <c r="C17" s="68">
        <f t="shared" si="0"/>
        <v>0.8</v>
      </c>
      <c r="D17" s="68">
        <f t="shared" si="1"/>
        <v>0.8</v>
      </c>
      <c r="E17" s="68"/>
      <c r="F17" s="109" t="s">
        <v>402</v>
      </c>
      <c r="G17" s="122">
        <v>8000</v>
      </c>
    </row>
    <row r="18" spans="1:7" s="122" customFormat="1" ht="19.5" customHeight="1">
      <c r="A18" s="54" t="s">
        <v>403</v>
      </c>
      <c r="B18" s="134" t="s">
        <v>404</v>
      </c>
      <c r="C18" s="68">
        <f t="shared" si="0"/>
        <v>6</v>
      </c>
      <c r="D18" s="68">
        <f t="shared" si="1"/>
        <v>6</v>
      </c>
      <c r="E18" s="68"/>
      <c r="F18" s="109" t="s">
        <v>405</v>
      </c>
      <c r="G18" s="122">
        <v>60000</v>
      </c>
    </row>
    <row r="19" spans="1:6" s="122" customFormat="1" ht="19.5" customHeight="1">
      <c r="A19" s="54" t="s">
        <v>406</v>
      </c>
      <c r="B19" s="134" t="s">
        <v>407</v>
      </c>
      <c r="C19" s="68">
        <f t="shared" si="0"/>
        <v>10.459187</v>
      </c>
      <c r="D19" s="68">
        <f t="shared" si="1"/>
        <v>0</v>
      </c>
      <c r="E19" s="68">
        <f>SUM(E20:E32)</f>
        <v>10.459187</v>
      </c>
      <c r="F19" s="109"/>
    </row>
    <row r="20" spans="1:7" s="122" customFormat="1" ht="19.5" customHeight="1">
      <c r="A20" s="54" t="s">
        <v>408</v>
      </c>
      <c r="B20" s="134" t="s">
        <v>409</v>
      </c>
      <c r="C20" s="68">
        <f t="shared" si="0"/>
        <v>1</v>
      </c>
      <c r="D20" s="68"/>
      <c r="E20" s="68">
        <f>G20/10000</f>
        <v>1</v>
      </c>
      <c r="F20" s="109" t="s">
        <v>410</v>
      </c>
      <c r="G20" s="122">
        <v>10000</v>
      </c>
    </row>
    <row r="21" spans="1:6" s="122" customFormat="1" ht="19.5" customHeight="1">
      <c r="A21" s="54" t="s">
        <v>411</v>
      </c>
      <c r="B21" s="134" t="s">
        <v>412</v>
      </c>
      <c r="C21" s="68">
        <f t="shared" si="0"/>
        <v>0</v>
      </c>
      <c r="D21" s="68"/>
      <c r="E21" s="68">
        <f aca="true" t="shared" si="2" ref="E21:E32">G21/10000</f>
        <v>0</v>
      </c>
      <c r="F21" s="109"/>
    </row>
    <row r="22" spans="1:6" s="122" customFormat="1" ht="19.5" customHeight="1">
      <c r="A22" s="54" t="s">
        <v>413</v>
      </c>
      <c r="B22" s="134" t="s">
        <v>414</v>
      </c>
      <c r="C22" s="68">
        <f t="shared" si="0"/>
        <v>0</v>
      </c>
      <c r="D22" s="68"/>
      <c r="E22" s="68">
        <f t="shared" si="2"/>
        <v>0</v>
      </c>
      <c r="F22" s="109"/>
    </row>
    <row r="23" spans="1:6" s="122" customFormat="1" ht="19.5" customHeight="1">
      <c r="A23" s="54" t="s">
        <v>415</v>
      </c>
      <c r="B23" s="134" t="s">
        <v>416</v>
      </c>
      <c r="C23" s="68">
        <f t="shared" si="0"/>
        <v>0</v>
      </c>
      <c r="D23" s="68"/>
      <c r="E23" s="68">
        <f t="shared" si="2"/>
        <v>0</v>
      </c>
      <c r="F23" s="109"/>
    </row>
    <row r="24" spans="1:6" s="122" customFormat="1" ht="19.5" customHeight="1">
      <c r="A24" s="54" t="s">
        <v>417</v>
      </c>
      <c r="B24" s="134" t="s">
        <v>418</v>
      </c>
      <c r="C24" s="68">
        <f t="shared" si="0"/>
        <v>0</v>
      </c>
      <c r="D24" s="68"/>
      <c r="E24" s="68">
        <f t="shared" si="2"/>
        <v>0</v>
      </c>
      <c r="F24" s="109"/>
    </row>
    <row r="25" spans="1:6" s="122" customFormat="1" ht="19.5" customHeight="1">
      <c r="A25" s="54" t="s">
        <v>419</v>
      </c>
      <c r="B25" s="134" t="s">
        <v>420</v>
      </c>
      <c r="C25" s="68">
        <f t="shared" si="0"/>
        <v>0</v>
      </c>
      <c r="D25" s="68"/>
      <c r="E25" s="68">
        <f t="shared" si="2"/>
        <v>0</v>
      </c>
      <c r="F25" s="109"/>
    </row>
    <row r="26" spans="1:7" s="122" customFormat="1" ht="19.5" customHeight="1">
      <c r="A26" s="54" t="s">
        <v>421</v>
      </c>
      <c r="B26" s="134" t="s">
        <v>422</v>
      </c>
      <c r="C26" s="68">
        <f t="shared" si="0"/>
        <v>0.5419619999999999</v>
      </c>
      <c r="D26" s="68"/>
      <c r="E26" s="68">
        <f t="shared" si="2"/>
        <v>0.5419619999999999</v>
      </c>
      <c r="F26" s="109" t="s">
        <v>423</v>
      </c>
      <c r="G26" s="122">
        <v>5419.62</v>
      </c>
    </row>
    <row r="27" spans="1:6" s="122" customFormat="1" ht="19.5" customHeight="1">
      <c r="A27" s="54" t="s">
        <v>424</v>
      </c>
      <c r="B27" s="134" t="s">
        <v>425</v>
      </c>
      <c r="C27" s="68">
        <f t="shared" si="0"/>
        <v>0</v>
      </c>
      <c r="D27" s="68"/>
      <c r="E27" s="68">
        <f t="shared" si="2"/>
        <v>0</v>
      </c>
      <c r="F27" s="109"/>
    </row>
    <row r="28" spans="1:7" s="122" customFormat="1" ht="19.5" customHeight="1">
      <c r="A28" s="54" t="s">
        <v>426</v>
      </c>
      <c r="B28" s="134" t="s">
        <v>427</v>
      </c>
      <c r="C28" s="68">
        <f t="shared" si="0"/>
        <v>4.722616</v>
      </c>
      <c r="D28" s="68"/>
      <c r="E28" s="68">
        <f t="shared" si="2"/>
        <v>4.722616</v>
      </c>
      <c r="F28" s="109" t="s">
        <v>428</v>
      </c>
      <c r="G28" s="122">
        <v>47226.16</v>
      </c>
    </row>
    <row r="29" spans="1:7" s="122" customFormat="1" ht="19.5" customHeight="1">
      <c r="A29" s="54" t="s">
        <v>429</v>
      </c>
      <c r="B29" s="134" t="s">
        <v>430</v>
      </c>
      <c r="C29" s="68">
        <f t="shared" si="0"/>
        <v>0.551844</v>
      </c>
      <c r="D29" s="68"/>
      <c r="E29" s="68">
        <f t="shared" si="2"/>
        <v>0.551844</v>
      </c>
      <c r="F29" s="109" t="s">
        <v>431</v>
      </c>
      <c r="G29" s="122">
        <v>5518.44</v>
      </c>
    </row>
    <row r="30" spans="1:7" s="122" customFormat="1" ht="19.5" customHeight="1">
      <c r="A30" s="54" t="s">
        <v>432</v>
      </c>
      <c r="B30" s="134" t="s">
        <v>433</v>
      </c>
      <c r="C30" s="68">
        <f t="shared" si="0"/>
        <v>3.5</v>
      </c>
      <c r="D30" s="68"/>
      <c r="E30" s="68">
        <f t="shared" si="2"/>
        <v>3.5</v>
      </c>
      <c r="F30" s="109" t="s">
        <v>434</v>
      </c>
      <c r="G30" s="122">
        <v>35000</v>
      </c>
    </row>
    <row r="31" spans="1:6" s="122" customFormat="1" ht="19.5" customHeight="1">
      <c r="A31" s="54" t="s">
        <v>435</v>
      </c>
      <c r="B31" s="134" t="s">
        <v>436</v>
      </c>
      <c r="C31" s="68">
        <f t="shared" si="0"/>
        <v>0</v>
      </c>
      <c r="D31" s="68"/>
      <c r="E31" s="68">
        <f t="shared" si="2"/>
        <v>0</v>
      </c>
      <c r="F31" s="109"/>
    </row>
    <row r="32" spans="1:7" s="122" customFormat="1" ht="19.5" customHeight="1">
      <c r="A32" s="54" t="s">
        <v>437</v>
      </c>
      <c r="B32" s="134" t="s">
        <v>438</v>
      </c>
      <c r="C32" s="68">
        <f t="shared" si="0"/>
        <v>0.142765</v>
      </c>
      <c r="D32" s="68"/>
      <c r="E32" s="68">
        <f t="shared" si="2"/>
        <v>0.142765</v>
      </c>
      <c r="F32" s="109" t="s">
        <v>439</v>
      </c>
      <c r="G32" s="122">
        <v>1427.65</v>
      </c>
    </row>
    <row r="33" spans="1:6" s="122" customFormat="1" ht="19.5" customHeight="1">
      <c r="A33" s="54" t="s">
        <v>440</v>
      </c>
      <c r="B33" s="134" t="s">
        <v>441</v>
      </c>
      <c r="C33" s="68">
        <f t="shared" si="0"/>
        <v>7.5</v>
      </c>
      <c r="D33" s="68">
        <f>SUM(D34:D36)</f>
        <v>7.5</v>
      </c>
      <c r="E33" s="68"/>
      <c r="F33" s="109"/>
    </row>
    <row r="34" spans="1:7" s="122" customFormat="1" ht="19.5" customHeight="1">
      <c r="A34" s="54" t="s">
        <v>442</v>
      </c>
      <c r="B34" s="134" t="s">
        <v>443</v>
      </c>
      <c r="C34" s="68">
        <f t="shared" si="0"/>
        <v>0.6</v>
      </c>
      <c r="D34" s="68">
        <f>G34/10000</f>
        <v>0.6</v>
      </c>
      <c r="E34" s="68"/>
      <c r="F34" s="135" t="s">
        <v>444</v>
      </c>
      <c r="G34" s="136">
        <v>6000</v>
      </c>
    </row>
    <row r="35" spans="1:5" s="122" customFormat="1" ht="19.5" customHeight="1">
      <c r="A35" s="54" t="s">
        <v>445</v>
      </c>
      <c r="B35" s="134" t="s">
        <v>446</v>
      </c>
      <c r="C35" s="68">
        <f t="shared" si="0"/>
        <v>0</v>
      </c>
      <c r="D35" s="68">
        <f>G35/10000</f>
        <v>0</v>
      </c>
      <c r="E35" s="68"/>
    </row>
    <row r="36" spans="1:7" s="122" customFormat="1" ht="19.5" customHeight="1">
      <c r="A36" s="54" t="s">
        <v>447</v>
      </c>
      <c r="B36" s="134" t="s">
        <v>448</v>
      </c>
      <c r="C36" s="68">
        <f t="shared" si="0"/>
        <v>6.9</v>
      </c>
      <c r="D36" s="68">
        <f>G36/10000</f>
        <v>6.9</v>
      </c>
      <c r="E36" s="68"/>
      <c r="F36" s="135" t="s">
        <v>449</v>
      </c>
      <c r="G36" s="136">
        <v>69000</v>
      </c>
    </row>
    <row r="37" spans="1:7" s="122" customFormat="1" ht="19.5" customHeight="1">
      <c r="A37" s="41"/>
      <c r="B37" s="41"/>
      <c r="C37" s="43"/>
      <c r="D37" s="43"/>
      <c r="E37" s="43"/>
      <c r="F37" s="41"/>
      <c r="G37" s="41"/>
    </row>
    <row r="38" spans="4:6" ht="19.5" customHeight="1">
      <c r="D38" s="43"/>
      <c r="E38" s="43"/>
      <c r="F38" s="43"/>
    </row>
    <row r="39" ht="19.5" customHeight="1">
      <c r="N39" s="43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8" sqref="I8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42" t="s">
        <v>450</v>
      </c>
      <c r="G1" s="120" t="s">
        <v>450</v>
      </c>
      <c r="L1" s="129"/>
    </row>
    <row r="2" spans="1:12" ht="27.75">
      <c r="A2" s="110" t="s">
        <v>451</v>
      </c>
      <c r="B2" s="111"/>
      <c r="C2" s="111"/>
      <c r="D2" s="111"/>
      <c r="E2" s="111"/>
      <c r="F2" s="111"/>
      <c r="G2" s="110" t="s">
        <v>345</v>
      </c>
      <c r="H2" s="111"/>
      <c r="I2" s="111"/>
      <c r="J2" s="111"/>
      <c r="K2" s="111"/>
      <c r="L2" s="111"/>
    </row>
    <row r="3" spans="1:12" ht="36" customHeight="1">
      <c r="A3" s="121"/>
      <c r="B3" s="111"/>
      <c r="C3" s="111"/>
      <c r="D3" s="111"/>
      <c r="E3" s="111"/>
      <c r="F3" s="111"/>
      <c r="G3" s="110" t="s">
        <v>452</v>
      </c>
      <c r="H3" s="111"/>
      <c r="I3" s="111"/>
      <c r="J3" s="111"/>
      <c r="K3" s="111"/>
      <c r="L3" s="111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2" t="s">
        <v>313</v>
      </c>
    </row>
    <row r="5" spans="1:12" ht="28.5" customHeight="1">
      <c r="A5" s="63" t="s">
        <v>453</v>
      </c>
      <c r="B5" s="63"/>
      <c r="C5" s="63"/>
      <c r="D5" s="63"/>
      <c r="E5" s="63"/>
      <c r="F5" s="115"/>
      <c r="G5" s="63" t="s">
        <v>454</v>
      </c>
      <c r="H5" s="63"/>
      <c r="I5" s="63"/>
      <c r="J5" s="63"/>
      <c r="K5" s="63"/>
      <c r="L5" s="63"/>
    </row>
    <row r="6" spans="1:12" ht="28.5" customHeight="1">
      <c r="A6" s="83" t="s">
        <v>318</v>
      </c>
      <c r="B6" s="123" t="s">
        <v>455</v>
      </c>
      <c r="C6" s="83" t="s">
        <v>456</v>
      </c>
      <c r="D6" s="83"/>
      <c r="E6" s="83"/>
      <c r="F6" s="124" t="s">
        <v>457</v>
      </c>
      <c r="G6" s="63" t="s">
        <v>318</v>
      </c>
      <c r="H6" s="37" t="s">
        <v>455</v>
      </c>
      <c r="I6" s="63" t="s">
        <v>456</v>
      </c>
      <c r="J6" s="63"/>
      <c r="K6" s="63"/>
      <c r="L6" s="63" t="s">
        <v>457</v>
      </c>
    </row>
    <row r="7" spans="1:12" ht="28.5" customHeight="1">
      <c r="A7" s="116"/>
      <c r="B7" s="53"/>
      <c r="C7" s="117" t="s">
        <v>351</v>
      </c>
      <c r="D7" s="125" t="s">
        <v>458</v>
      </c>
      <c r="E7" s="125" t="s">
        <v>459</v>
      </c>
      <c r="F7" s="116"/>
      <c r="G7" s="63"/>
      <c r="H7" s="37"/>
      <c r="I7" s="63" t="s">
        <v>351</v>
      </c>
      <c r="J7" s="37" t="s">
        <v>458</v>
      </c>
      <c r="K7" s="37" t="s">
        <v>459</v>
      </c>
      <c r="L7" s="63"/>
    </row>
    <row r="8" spans="1:12" ht="28.5" customHeight="1">
      <c r="A8" s="126"/>
      <c r="B8" s="126"/>
      <c r="C8" s="126"/>
      <c r="D8" s="126"/>
      <c r="E8" s="126"/>
      <c r="F8" s="127"/>
      <c r="G8" s="128">
        <f>I8+L8</f>
        <v>3.5</v>
      </c>
      <c r="H8" s="128"/>
      <c r="I8" s="128">
        <f>K8+J8</f>
        <v>3.5</v>
      </c>
      <c r="J8" s="128"/>
      <c r="K8" s="128">
        <f>'3 一般公共预算财政基本支出'!C30</f>
        <v>3.5</v>
      </c>
      <c r="L8" s="128">
        <f>'3 一般公共预算财政基本支出'!C27</f>
        <v>0</v>
      </c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5" sqref="C5:E5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42" t="s">
        <v>460</v>
      </c>
      <c r="E1" s="77"/>
    </row>
    <row r="2" spans="1:5" ht="42.75" customHeight="1">
      <c r="A2" s="110" t="s">
        <v>461</v>
      </c>
      <c r="B2" s="111"/>
      <c r="C2" s="111"/>
      <c r="D2" s="111"/>
      <c r="E2" s="111"/>
    </row>
    <row r="3" spans="1:5" ht="19.5" customHeight="1">
      <c r="A3" s="111"/>
      <c r="B3" s="111"/>
      <c r="C3" s="111"/>
      <c r="D3" s="111"/>
      <c r="E3" s="111"/>
    </row>
    <row r="4" spans="1:5" ht="19.5" customHeight="1">
      <c r="A4" s="112"/>
      <c r="B4" s="113"/>
      <c r="C4" s="113"/>
      <c r="D4" s="113"/>
      <c r="E4" s="114" t="s">
        <v>313</v>
      </c>
    </row>
    <row r="5" spans="1:5" ht="19.5" customHeight="1">
      <c r="A5" s="63" t="s">
        <v>349</v>
      </c>
      <c r="B5" s="115" t="s">
        <v>350</v>
      </c>
      <c r="C5" s="63" t="s">
        <v>462</v>
      </c>
      <c r="D5" s="63"/>
      <c r="E5" s="63"/>
    </row>
    <row r="6" spans="1:5" ht="19.5" customHeight="1">
      <c r="A6" s="116"/>
      <c r="B6" s="116"/>
      <c r="C6" s="117" t="s">
        <v>318</v>
      </c>
      <c r="D6" s="117" t="s">
        <v>352</v>
      </c>
      <c r="E6" s="117" t="s">
        <v>353</v>
      </c>
    </row>
    <row r="7" spans="1:5" ht="19.5" customHeight="1">
      <c r="A7" s="118"/>
      <c r="B7" s="55"/>
      <c r="C7" s="70"/>
      <c r="D7" s="71"/>
      <c r="E7" s="68"/>
    </row>
    <row r="8" spans="1:5" ht="20.25" customHeight="1">
      <c r="A8" s="119" t="s">
        <v>463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9" sqref="D9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42" t="s">
        <v>464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38.25" customHeight="1">
      <c r="A2" s="78" t="s">
        <v>465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2.75" customHeight="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9.5" customHeight="1">
      <c r="A4" s="51"/>
      <c r="B4" s="81"/>
      <c r="C4" s="82"/>
      <c r="D4" s="52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23.25" customHeight="1">
      <c r="A5" s="63" t="s">
        <v>314</v>
      </c>
      <c r="B5" s="63"/>
      <c r="C5" s="63" t="s">
        <v>315</v>
      </c>
      <c r="D5" s="6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24" customHeight="1">
      <c r="A6" s="83" t="s">
        <v>316</v>
      </c>
      <c r="B6" s="84" t="s">
        <v>317</v>
      </c>
      <c r="C6" s="83" t="s">
        <v>316</v>
      </c>
      <c r="D6" s="83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9.5" customHeight="1">
      <c r="A7" s="85" t="s">
        <v>466</v>
      </c>
      <c r="B7" s="86">
        <f>'1 财政拨款收支总表'!B7</f>
        <v>219.83</v>
      </c>
      <c r="C7" s="87" t="s">
        <v>325</v>
      </c>
      <c r="D7" s="88">
        <f>'1 财政拨款收支总表'!D8</f>
        <v>210.46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9.5" customHeight="1">
      <c r="A8" s="89" t="s">
        <v>467</v>
      </c>
      <c r="B8" s="68"/>
      <c r="C8" s="87" t="s">
        <v>327</v>
      </c>
      <c r="D8" s="88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9.5" customHeight="1">
      <c r="A9" s="90" t="s">
        <v>468</v>
      </c>
      <c r="B9" s="86"/>
      <c r="C9" s="91" t="s">
        <v>329</v>
      </c>
      <c r="D9" s="88">
        <f>'1 财政拨款收支总表'!D10</f>
        <v>5.03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9.5" customHeight="1">
      <c r="A10" s="92" t="s">
        <v>469</v>
      </c>
      <c r="B10" s="93"/>
      <c r="C10" s="94" t="s">
        <v>330</v>
      </c>
      <c r="D10" s="88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9.5" customHeight="1">
      <c r="A11" s="92" t="s">
        <v>470</v>
      </c>
      <c r="B11" s="93"/>
      <c r="C11" s="91" t="s">
        <v>331</v>
      </c>
      <c r="D11" s="88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9.5" customHeight="1">
      <c r="A12" s="92" t="s">
        <v>471</v>
      </c>
      <c r="B12" s="68"/>
      <c r="C12" s="91" t="s">
        <v>332</v>
      </c>
      <c r="D12" s="88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9.5" customHeight="1">
      <c r="A13" s="92"/>
      <c r="B13" s="57"/>
      <c r="C13" s="91" t="s">
        <v>333</v>
      </c>
      <c r="D13" s="88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9.5" customHeight="1">
      <c r="A14" s="92"/>
      <c r="B14" s="95"/>
      <c r="C14" s="96" t="s">
        <v>334</v>
      </c>
      <c r="D14" s="88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9.5" customHeight="1">
      <c r="A15" s="92"/>
      <c r="B15" s="95"/>
      <c r="C15" s="96" t="s">
        <v>335</v>
      </c>
      <c r="D15" s="88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9.5" customHeight="1">
      <c r="A16" s="92"/>
      <c r="B16" s="95"/>
      <c r="C16" s="96" t="s">
        <v>337</v>
      </c>
      <c r="D16" s="88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9.5" customHeight="1">
      <c r="A17" s="92"/>
      <c r="B17" s="95"/>
      <c r="C17" s="96" t="s">
        <v>338</v>
      </c>
      <c r="D17" s="88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9.5" customHeight="1">
      <c r="A18" s="97"/>
      <c r="B18" s="95"/>
      <c r="C18" s="96" t="s">
        <v>339</v>
      </c>
      <c r="D18" s="88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9.5" customHeight="1">
      <c r="A19" s="97"/>
      <c r="B19" s="95"/>
      <c r="C19" s="96" t="s">
        <v>340</v>
      </c>
      <c r="D19" s="88">
        <v>31.04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9.5" customHeight="1">
      <c r="A20" s="97"/>
      <c r="B20" s="95"/>
      <c r="C20" s="98"/>
      <c r="D20" s="9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9.5" customHeight="1">
      <c r="A21" s="97"/>
      <c r="B21" s="95"/>
      <c r="C21" s="98"/>
      <c r="D21" s="9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9.5" customHeight="1">
      <c r="A22" s="100"/>
      <c r="B22" s="95"/>
      <c r="C22" s="98"/>
      <c r="D22" s="9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9.5" customHeight="1">
      <c r="A23" s="100"/>
      <c r="B23" s="95"/>
      <c r="C23" s="98"/>
      <c r="D23" s="99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9.5" customHeight="1">
      <c r="A24" s="100"/>
      <c r="B24" s="95"/>
      <c r="C24" s="101"/>
      <c r="D24" s="102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9.5" customHeight="1">
      <c r="A25" s="103" t="s">
        <v>472</v>
      </c>
      <c r="B25" s="104">
        <f>SUM(B7:B17)</f>
        <v>219.83</v>
      </c>
      <c r="C25" s="105" t="s">
        <v>473</v>
      </c>
      <c r="D25" s="102">
        <f>SUM(D7:D24)</f>
        <v>246.53</v>
      </c>
      <c r="F25" s="43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9.5" customHeight="1">
      <c r="A26" s="92" t="s">
        <v>474</v>
      </c>
      <c r="B26" s="104"/>
      <c r="C26" s="98" t="s">
        <v>475</v>
      </c>
      <c r="D26" s="102"/>
      <c r="E26" s="43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9.5" customHeight="1">
      <c r="A27" s="92" t="s">
        <v>476</v>
      </c>
      <c r="B27" s="68">
        <f>'1 财政拨款收支总表'!B17</f>
        <v>0</v>
      </c>
      <c r="C27" s="106"/>
      <c r="D27" s="102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5" ht="19.5" customHeight="1">
      <c r="A28" s="107" t="s">
        <v>477</v>
      </c>
      <c r="B28" s="108">
        <f>B25+B27</f>
        <v>219.83</v>
      </c>
      <c r="C28" s="101" t="s">
        <v>478</v>
      </c>
      <c r="D28" s="102">
        <f>D25+D26</f>
        <v>246.53</v>
      </c>
      <c r="E28" s="43"/>
    </row>
    <row r="35" ht="19.5" customHeight="1">
      <c r="C35" s="4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pane xSplit="5" ySplit="6" topLeftCell="F7" activePane="bottomRight" state="frozen"/>
      <selection pane="bottomRight" activeCell="E7" sqref="E7"/>
    </sheetView>
  </sheetViews>
  <sheetFormatPr defaultColWidth="6.875" defaultRowHeight="12.75" customHeight="1"/>
  <cols>
    <col min="1" max="1" width="9.25390625" style="41" customWidth="1"/>
    <col min="2" max="2" width="38.25390625" style="41" customWidth="1"/>
    <col min="3" max="4" width="12.625" style="41" customWidth="1"/>
    <col min="5" max="5" width="15.50390625" style="41" customWidth="1"/>
    <col min="6" max="12" width="12.625" style="41" customWidth="1"/>
    <col min="13" max="16384" width="6.875" style="41" customWidth="1"/>
  </cols>
  <sheetData>
    <row r="1" spans="1:12" ht="19.5" customHeight="1">
      <c r="A1" s="42" t="s">
        <v>479</v>
      </c>
      <c r="L1" s="72"/>
    </row>
    <row r="2" spans="1:12" ht="43.5" customHeight="1">
      <c r="A2" s="60" t="s">
        <v>480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3" t="s">
        <v>313</v>
      </c>
    </row>
    <row r="5" spans="1:12" ht="24" customHeight="1">
      <c r="A5" s="63" t="s">
        <v>481</v>
      </c>
      <c r="B5" s="63"/>
      <c r="C5" s="64" t="s">
        <v>318</v>
      </c>
      <c r="D5" s="37" t="s">
        <v>476</v>
      </c>
      <c r="E5" s="37" t="s">
        <v>466</v>
      </c>
      <c r="F5" s="37" t="s">
        <v>467</v>
      </c>
      <c r="G5" s="37" t="s">
        <v>468</v>
      </c>
      <c r="H5" s="65" t="s">
        <v>469</v>
      </c>
      <c r="I5" s="64"/>
      <c r="J5" s="37" t="s">
        <v>470</v>
      </c>
      <c r="K5" s="37" t="s">
        <v>471</v>
      </c>
      <c r="L5" s="74" t="s">
        <v>474</v>
      </c>
    </row>
    <row r="6" spans="1:12" ht="42" customHeight="1">
      <c r="A6" s="66" t="s">
        <v>349</v>
      </c>
      <c r="B6" s="67" t="s">
        <v>350</v>
      </c>
      <c r="C6" s="53"/>
      <c r="D6" s="53"/>
      <c r="E6" s="53"/>
      <c r="F6" s="53"/>
      <c r="G6" s="53"/>
      <c r="H6" s="37" t="s">
        <v>482</v>
      </c>
      <c r="I6" s="37" t="s">
        <v>483</v>
      </c>
      <c r="J6" s="53"/>
      <c r="K6" s="53"/>
      <c r="L6" s="53"/>
    </row>
    <row r="7" spans="1:12" ht="15">
      <c r="A7" s="68" t="s">
        <v>354</v>
      </c>
      <c r="B7" s="69"/>
      <c r="C7" s="68">
        <f>C8+C13+C16</f>
        <v>219.827191</v>
      </c>
      <c r="D7" s="68"/>
      <c r="E7" s="68">
        <f aca="true" t="shared" si="0" ref="E7:E17">C7</f>
        <v>219.827191</v>
      </c>
      <c r="F7" s="68"/>
      <c r="G7" s="70"/>
      <c r="H7" s="71"/>
      <c r="I7" s="71"/>
      <c r="J7" s="68"/>
      <c r="K7" s="70"/>
      <c r="L7" s="68"/>
    </row>
    <row r="8" spans="1:12" ht="15">
      <c r="A8" s="58">
        <v>208</v>
      </c>
      <c r="B8" s="58" t="str">
        <f>'2 一般公共预算支出-无上年数'!B8</f>
        <v>208-社会保障和就业支出</v>
      </c>
      <c r="C8" s="68">
        <f>'2 一般公共预算支出-无上年数'!C8</f>
        <v>210.460425</v>
      </c>
      <c r="D8" s="68"/>
      <c r="E8" s="68">
        <f t="shared" si="0"/>
        <v>210.460425</v>
      </c>
      <c r="F8" s="68"/>
      <c r="G8" s="70"/>
      <c r="H8" s="71"/>
      <c r="I8" s="71"/>
      <c r="J8" s="68"/>
      <c r="K8" s="70"/>
      <c r="L8" s="68"/>
    </row>
    <row r="9" spans="1:12" ht="15">
      <c r="A9" s="58" t="str">
        <f>MID(B9,1,7)</f>
        <v>2080505</v>
      </c>
      <c r="B9" s="58" t="str">
        <f>'2 一般公共预算支出-无上年数'!B9</f>
        <v>2080505-机关事业单位基本养老保险缴费支出</v>
      </c>
      <c r="C9" s="68">
        <f>'2 一般公共预算支出-无上年数'!C9</f>
        <v>5.780928</v>
      </c>
      <c r="D9" s="68">
        <v>0</v>
      </c>
      <c r="E9" s="68">
        <f t="shared" si="0"/>
        <v>5.780928</v>
      </c>
      <c r="F9" s="68"/>
      <c r="G9" s="70"/>
      <c r="H9" s="71"/>
      <c r="I9" s="71"/>
      <c r="J9" s="68"/>
      <c r="K9" s="70"/>
      <c r="L9" s="68"/>
    </row>
    <row r="10" spans="1:12" ht="15">
      <c r="A10" s="58" t="str">
        <f>MID(B10,1,7)</f>
        <v>2080506</v>
      </c>
      <c r="B10" s="58" t="str">
        <f>'2 一般公共预算支出-无上年数'!B10</f>
        <v>2080506-机关事业单位职业年金缴费支出</v>
      </c>
      <c r="C10" s="68">
        <f>'2 一般公共预算支出-无上年数'!C10</f>
        <v>2.890464</v>
      </c>
      <c r="D10" s="68">
        <v>0</v>
      </c>
      <c r="E10" s="68">
        <f t="shared" si="0"/>
        <v>2.890464</v>
      </c>
      <c r="F10" s="68"/>
      <c r="G10" s="70"/>
      <c r="H10" s="71"/>
      <c r="I10" s="71"/>
      <c r="J10" s="68"/>
      <c r="K10" s="70"/>
      <c r="L10" s="68"/>
    </row>
    <row r="11" spans="1:12" ht="15">
      <c r="A11" s="58" t="str">
        <f>MID(B11,1,7)</f>
        <v>2080599</v>
      </c>
      <c r="B11" s="58" t="str">
        <f>'2 一般公共预算支出-无上年数'!B11</f>
        <v>2080599-其他行政事业单位养老支出</v>
      </c>
      <c r="C11" s="68">
        <f>'2 一般公共预算支出-无上年数'!C11</f>
        <v>7.042764999999999</v>
      </c>
      <c r="D11" s="68">
        <v>0</v>
      </c>
      <c r="E11" s="68">
        <f t="shared" si="0"/>
        <v>7.042764999999999</v>
      </c>
      <c r="F11" s="68"/>
      <c r="G11" s="70"/>
      <c r="H11" s="71"/>
      <c r="I11" s="71"/>
      <c r="J11" s="68"/>
      <c r="K11" s="70"/>
      <c r="L11" s="68"/>
    </row>
    <row r="12" spans="1:12" ht="15">
      <c r="A12" s="58" t="str">
        <f>MID(B12,1,7)</f>
        <v>2080807</v>
      </c>
      <c r="B12" s="58" t="str">
        <f>'2 一般公共预算支出-无上年数'!B12</f>
        <v>2080807-光荣院</v>
      </c>
      <c r="C12" s="68">
        <f>'2 一般公共预算支出-无上年数'!C12</f>
        <v>194.746268</v>
      </c>
      <c r="D12" s="68">
        <v>0</v>
      </c>
      <c r="E12" s="68">
        <f t="shared" si="0"/>
        <v>194.746268</v>
      </c>
      <c r="F12" s="68"/>
      <c r="G12" s="70"/>
      <c r="H12" s="71"/>
      <c r="I12" s="71"/>
      <c r="J12" s="68"/>
      <c r="K12" s="70"/>
      <c r="L12" s="68"/>
    </row>
    <row r="13" spans="1:12" ht="15">
      <c r="A13" s="58">
        <v>210</v>
      </c>
      <c r="B13" s="58" t="str">
        <f>'2 一般公共预算支出-无上年数'!B13</f>
        <v>210-卫生健康支出</v>
      </c>
      <c r="C13" s="68">
        <f>'2 一般公共预算支出-无上年数'!C13</f>
        <v>5.03107</v>
      </c>
      <c r="D13" s="68">
        <v>0</v>
      </c>
      <c r="E13" s="68">
        <f t="shared" si="0"/>
        <v>5.03107</v>
      </c>
      <c r="F13" s="68"/>
      <c r="G13" s="70"/>
      <c r="H13" s="71"/>
      <c r="I13" s="71"/>
      <c r="J13" s="68"/>
      <c r="K13" s="70"/>
      <c r="L13" s="68"/>
    </row>
    <row r="14" spans="1:12" ht="15">
      <c r="A14" s="58" t="str">
        <f>MID(B14,1,7)</f>
        <v>2101102</v>
      </c>
      <c r="B14" s="58" t="str">
        <f>'2 一般公共预算支出-无上年数'!B14</f>
        <v>2101102-事业单位医疗</v>
      </c>
      <c r="C14" s="68">
        <f>'2 一般公共预算支出-无上年数'!C14</f>
        <v>3.63107</v>
      </c>
      <c r="D14" s="68">
        <v>0</v>
      </c>
      <c r="E14" s="68">
        <f t="shared" si="0"/>
        <v>3.63107</v>
      </c>
      <c r="F14" s="68"/>
      <c r="G14" s="70"/>
      <c r="H14" s="71"/>
      <c r="I14" s="71"/>
      <c r="J14" s="68"/>
      <c r="K14" s="70"/>
      <c r="L14" s="68"/>
    </row>
    <row r="15" spans="1:12" ht="15">
      <c r="A15" s="58" t="str">
        <f>MID(B15,1,7)</f>
        <v>2101199</v>
      </c>
      <c r="B15" s="58" t="str">
        <f>'2 一般公共预算支出-无上年数'!B15</f>
        <v>2101199-其他行政事业单位医疗支出</v>
      </c>
      <c r="C15" s="68">
        <f>'2 一般公共预算支出-无上年数'!C15</f>
        <v>1.4</v>
      </c>
      <c r="D15" s="68">
        <v>0</v>
      </c>
      <c r="E15" s="68">
        <f t="shared" si="0"/>
        <v>1.4</v>
      </c>
      <c r="F15" s="68"/>
      <c r="G15" s="70"/>
      <c r="H15" s="71"/>
      <c r="I15" s="71"/>
      <c r="J15" s="68"/>
      <c r="K15" s="70"/>
      <c r="L15" s="68"/>
    </row>
    <row r="16" spans="1:12" ht="15">
      <c r="A16" s="58">
        <v>211</v>
      </c>
      <c r="B16" s="58" t="str">
        <f>'2 一般公共预算支出-无上年数'!B16</f>
        <v>221-住房保障支出</v>
      </c>
      <c r="C16" s="68">
        <f>'2 一般公共预算支出-无上年数'!C16</f>
        <v>4.3356959999999996</v>
      </c>
      <c r="D16" s="68">
        <v>0</v>
      </c>
      <c r="E16" s="68">
        <f t="shared" si="0"/>
        <v>4.3356959999999996</v>
      </c>
      <c r="F16" s="68"/>
      <c r="G16" s="70"/>
      <c r="H16" s="71"/>
      <c r="I16" s="71"/>
      <c r="J16" s="68"/>
      <c r="K16" s="70"/>
      <c r="L16" s="68"/>
    </row>
    <row r="17" spans="1:12" ht="15">
      <c r="A17" s="58" t="str">
        <f>MID(B17,1,7)</f>
        <v>2210201</v>
      </c>
      <c r="B17" s="58" t="str">
        <f>'2 一般公共预算支出-无上年数'!B17</f>
        <v>2210201-住房公积金</v>
      </c>
      <c r="C17" s="68">
        <f>'2 一般公共预算支出-无上年数'!C17</f>
        <v>4.3356959999999996</v>
      </c>
      <c r="D17" s="68">
        <v>0</v>
      </c>
      <c r="E17" s="68">
        <f t="shared" si="0"/>
        <v>4.3356959999999996</v>
      </c>
      <c r="F17" s="68"/>
      <c r="G17" s="70"/>
      <c r="H17" s="71"/>
      <c r="I17" s="71"/>
      <c r="J17" s="68"/>
      <c r="K17" s="70"/>
      <c r="L17" s="6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0.125" style="41" customWidth="1"/>
    <col min="2" max="2" width="29.00390625" style="41" customWidth="1"/>
    <col min="3" max="6" width="18.00390625" style="41" customWidth="1"/>
    <col min="7" max="7" width="19.50390625" style="41" customWidth="1"/>
    <col min="8" max="8" width="21.00390625" style="41" customWidth="1"/>
    <col min="9" max="9" width="10.375" style="41" bestFit="1" customWidth="1"/>
    <col min="10" max="16384" width="6.875" style="41" customWidth="1"/>
  </cols>
  <sheetData>
    <row r="1" spans="1:2" ht="19.5" customHeight="1">
      <c r="A1" s="42" t="s">
        <v>484</v>
      </c>
      <c r="B1" s="43"/>
    </row>
    <row r="2" spans="1:8" ht="44.25" customHeight="1">
      <c r="A2" s="44" t="s">
        <v>485</v>
      </c>
      <c r="B2" s="44"/>
      <c r="C2" s="44"/>
      <c r="D2" s="44"/>
      <c r="E2" s="44"/>
      <c r="F2" s="44"/>
      <c r="G2" s="44"/>
      <c r="H2" s="44"/>
    </row>
    <row r="3" spans="1:8" ht="19.5" customHeight="1">
      <c r="A3" s="45"/>
      <c r="B3" s="46"/>
      <c r="C3" s="47"/>
      <c r="D3" s="47"/>
      <c r="E3" s="47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313</v>
      </c>
    </row>
    <row r="5" spans="1:8" ht="29.25" customHeight="1">
      <c r="A5" s="37" t="s">
        <v>349</v>
      </c>
      <c r="B5" s="37" t="s">
        <v>350</v>
      </c>
      <c r="C5" s="37" t="s">
        <v>318</v>
      </c>
      <c r="D5" s="53" t="s">
        <v>352</v>
      </c>
      <c r="E5" s="37" t="s">
        <v>353</v>
      </c>
      <c r="F5" s="37" t="s">
        <v>486</v>
      </c>
      <c r="G5" s="37" t="s">
        <v>487</v>
      </c>
      <c r="H5" s="37" t="s">
        <v>488</v>
      </c>
    </row>
    <row r="6" spans="1:8" s="41" customFormat="1" ht="27" customHeight="1">
      <c r="A6" s="54" t="s">
        <v>354</v>
      </c>
      <c r="B6" s="55"/>
      <c r="C6" s="56">
        <f>C7+C12+C15</f>
        <v>219.827191</v>
      </c>
      <c r="D6" s="56">
        <f>D7+D12+D15</f>
        <v>107.577191</v>
      </c>
      <c r="E6" s="56">
        <f>E7+E12+E15</f>
        <v>112.25</v>
      </c>
      <c r="F6" s="57"/>
      <c r="G6" s="57"/>
      <c r="H6" s="57"/>
    </row>
    <row r="7" spans="1:8" s="41" customFormat="1" ht="27" customHeight="1">
      <c r="A7" s="58">
        <v>208</v>
      </c>
      <c r="B7" s="58" t="str">
        <f>'2 一般公共预算支出-无上年数'!B8</f>
        <v>208-社会保障和就业支出</v>
      </c>
      <c r="C7" s="59">
        <f>'2 一般公共预算支出-无上年数'!C8</f>
        <v>210.460425</v>
      </c>
      <c r="D7" s="59">
        <f>'2 一般公共预算支出-无上年数'!D8</f>
        <v>98.210425</v>
      </c>
      <c r="E7" s="59">
        <f>'2 一般公共预算支出-无上年数'!E8</f>
        <v>112.25</v>
      </c>
      <c r="F7" s="57"/>
      <c r="G7" s="57"/>
      <c r="H7" s="57"/>
    </row>
    <row r="8" spans="1:8" s="41" customFormat="1" ht="27" customHeight="1">
      <c r="A8" s="58" t="str">
        <f>MID(B8,1,7)</f>
        <v>2080505</v>
      </c>
      <c r="B8" s="58" t="str">
        <f>'2 一般公共预算支出-无上年数'!B9</f>
        <v>2080505-机关事业单位基本养老保险缴费支出</v>
      </c>
      <c r="C8" s="59">
        <f>'2 一般公共预算支出-无上年数'!C9</f>
        <v>5.780928</v>
      </c>
      <c r="D8" s="59">
        <f>'2 一般公共预算支出-无上年数'!D9</f>
        <v>5.780928</v>
      </c>
      <c r="E8" s="59">
        <f>'2 一般公共预算支出-无上年数'!E9</f>
        <v>0</v>
      </c>
      <c r="F8" s="57"/>
      <c r="G8" s="57"/>
      <c r="H8" s="57"/>
    </row>
    <row r="9" spans="1:8" s="41" customFormat="1" ht="27" customHeight="1">
      <c r="A9" s="58" t="str">
        <f>MID(B9,1,7)</f>
        <v>2080506</v>
      </c>
      <c r="B9" s="58" t="str">
        <f>'2 一般公共预算支出-无上年数'!B10</f>
        <v>2080506-机关事业单位职业年金缴费支出</v>
      </c>
      <c r="C9" s="59">
        <f>'2 一般公共预算支出-无上年数'!C10</f>
        <v>2.890464</v>
      </c>
      <c r="D9" s="59">
        <f>'2 一般公共预算支出-无上年数'!D10</f>
        <v>2.890464</v>
      </c>
      <c r="E9" s="59">
        <f>'2 一般公共预算支出-无上年数'!E10</f>
        <v>0</v>
      </c>
      <c r="F9" s="57"/>
      <c r="G9" s="57"/>
      <c r="H9" s="57"/>
    </row>
    <row r="10" spans="1:8" s="41" customFormat="1" ht="27" customHeight="1">
      <c r="A10" s="58" t="str">
        <f>MID(B10,1,7)</f>
        <v>2080599</v>
      </c>
      <c r="B10" s="58" t="str">
        <f>'2 一般公共预算支出-无上年数'!B11</f>
        <v>2080599-其他行政事业单位养老支出</v>
      </c>
      <c r="C10" s="59">
        <f>'2 一般公共预算支出-无上年数'!C11</f>
        <v>7.042764999999999</v>
      </c>
      <c r="D10" s="59">
        <f>'2 一般公共预算支出-无上年数'!D11</f>
        <v>7.042764999999999</v>
      </c>
      <c r="E10" s="59">
        <f>'2 一般公共预算支出-无上年数'!E11</f>
        <v>0</v>
      </c>
      <c r="F10" s="57"/>
      <c r="G10" s="57"/>
      <c r="H10" s="57"/>
    </row>
    <row r="11" spans="1:8" s="41" customFormat="1" ht="27" customHeight="1">
      <c r="A11" s="58" t="str">
        <f>MID(B11,1,7)</f>
        <v>2080807</v>
      </c>
      <c r="B11" s="58" t="str">
        <f>'2 一般公共预算支出-无上年数'!B12</f>
        <v>2080807-光荣院</v>
      </c>
      <c r="C11" s="59">
        <f>'2 一般公共预算支出-无上年数'!C12</f>
        <v>194.746268</v>
      </c>
      <c r="D11" s="59">
        <f>'2 一般公共预算支出-无上年数'!D12</f>
        <v>82.496268</v>
      </c>
      <c r="E11" s="59">
        <f>'2 一般公共预算支出-无上年数'!E12</f>
        <v>112.25</v>
      </c>
      <c r="F11" s="57"/>
      <c r="G11" s="57"/>
      <c r="H11" s="57"/>
    </row>
    <row r="12" spans="1:8" s="41" customFormat="1" ht="27" customHeight="1">
      <c r="A12" s="58">
        <v>210</v>
      </c>
      <c r="B12" s="58" t="str">
        <f>'2 一般公共预算支出-无上年数'!B13</f>
        <v>210-卫生健康支出</v>
      </c>
      <c r="C12" s="59">
        <f>'2 一般公共预算支出-无上年数'!C13</f>
        <v>5.03107</v>
      </c>
      <c r="D12" s="59">
        <f>'2 一般公共预算支出-无上年数'!D13</f>
        <v>5.03107</v>
      </c>
      <c r="E12" s="59">
        <f>'2 一般公共预算支出-无上年数'!E13</f>
        <v>0</v>
      </c>
      <c r="F12" s="57"/>
      <c r="G12" s="57"/>
      <c r="H12" s="57"/>
    </row>
    <row r="13" spans="1:8" s="41" customFormat="1" ht="27" customHeight="1">
      <c r="A13" s="58" t="str">
        <f>MID(B13,1,7)</f>
        <v>2101102</v>
      </c>
      <c r="B13" s="58" t="str">
        <f>'2 一般公共预算支出-无上年数'!B14</f>
        <v>2101102-事业单位医疗</v>
      </c>
      <c r="C13" s="59">
        <f>'2 一般公共预算支出-无上年数'!C14</f>
        <v>3.63107</v>
      </c>
      <c r="D13" s="59">
        <f>'2 一般公共预算支出-无上年数'!D14</f>
        <v>3.63107</v>
      </c>
      <c r="E13" s="59">
        <f>'2 一般公共预算支出-无上年数'!E14</f>
        <v>0</v>
      </c>
      <c r="F13" s="57"/>
      <c r="G13" s="57"/>
      <c r="H13" s="57"/>
    </row>
    <row r="14" spans="1:8" s="41" customFormat="1" ht="27" customHeight="1">
      <c r="A14" s="58" t="str">
        <f>MID(B14,1,7)</f>
        <v>2101199</v>
      </c>
      <c r="B14" s="58" t="str">
        <f>'2 一般公共预算支出-无上年数'!B15</f>
        <v>2101199-其他行政事业单位医疗支出</v>
      </c>
      <c r="C14" s="59">
        <f>'2 一般公共预算支出-无上年数'!C15</f>
        <v>1.4</v>
      </c>
      <c r="D14" s="59">
        <f>'2 一般公共预算支出-无上年数'!D15</f>
        <v>1.4</v>
      </c>
      <c r="E14" s="59">
        <f>'2 一般公共预算支出-无上年数'!E15</f>
        <v>0</v>
      </c>
      <c r="F14" s="57"/>
      <c r="G14" s="57"/>
      <c r="H14" s="57"/>
    </row>
    <row r="15" spans="1:8" s="41" customFormat="1" ht="27" customHeight="1">
      <c r="A15" s="58">
        <v>221</v>
      </c>
      <c r="B15" s="58" t="str">
        <f>'2 一般公共预算支出-无上年数'!B16</f>
        <v>221-住房保障支出</v>
      </c>
      <c r="C15" s="59">
        <f>'2 一般公共预算支出-无上年数'!C16</f>
        <v>4.3356959999999996</v>
      </c>
      <c r="D15" s="59">
        <f>'2 一般公共预算支出-无上年数'!D16</f>
        <v>4.3356959999999996</v>
      </c>
      <c r="E15" s="59">
        <f>'2 一般公共预算支出-无上年数'!E16</f>
        <v>0</v>
      </c>
      <c r="F15" s="57"/>
      <c r="G15" s="57"/>
      <c r="H15" s="57"/>
    </row>
    <row r="16" spans="1:8" s="41" customFormat="1" ht="27" customHeight="1">
      <c r="A16" s="58" t="str">
        <f>MID(B16,1,7)</f>
        <v>2210201</v>
      </c>
      <c r="B16" s="58" t="str">
        <f>'2 一般公共预算支出-无上年数'!B17</f>
        <v>2210201-住房公积金</v>
      </c>
      <c r="C16" s="59">
        <f>'2 一般公共预算支出-无上年数'!C17</f>
        <v>4.3356959999999996</v>
      </c>
      <c r="D16" s="59">
        <f>'2 一般公共预算支出-无上年数'!D17</f>
        <v>4.3356959999999996</v>
      </c>
      <c r="E16" s="59">
        <f>'2 一般公共预算支出-无上年数'!E17</f>
        <v>0</v>
      </c>
      <c r="F16" s="57"/>
      <c r="G16" s="57"/>
      <c r="H16" s="57"/>
    </row>
    <row r="17" spans="3:5" ht="12.75" customHeight="1">
      <c r="C17" s="41">
        <v>0</v>
      </c>
      <c r="D17" s="41">
        <v>0</v>
      </c>
      <c r="E17" s="41">
        <v>0</v>
      </c>
    </row>
    <row r="18" spans="3:5" ht="12.75" customHeight="1">
      <c r="C18" s="41">
        <v>0</v>
      </c>
      <c r="D18" s="41">
        <v>0</v>
      </c>
      <c r="E18" s="41">
        <v>0</v>
      </c>
    </row>
    <row r="19" spans="3:5" ht="12.75" customHeight="1">
      <c r="C19" s="41">
        <v>0</v>
      </c>
      <c r="D19" s="41">
        <v>0</v>
      </c>
      <c r="E19" s="41">
        <v>0</v>
      </c>
    </row>
    <row r="20" spans="3:5" ht="12.75" customHeight="1">
      <c r="C20" s="41">
        <v>0</v>
      </c>
      <c r="D20" s="41">
        <v>0</v>
      </c>
      <c r="E20" s="41">
        <v>0</v>
      </c>
    </row>
    <row r="21" spans="3:5" ht="12.75" customHeight="1">
      <c r="C21" s="41">
        <v>0</v>
      </c>
      <c r="D21" s="41">
        <v>0</v>
      </c>
      <c r="E21" s="41">
        <v>0</v>
      </c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2015-06-06T10:19:34Z</dcterms:created>
  <dcterms:modified xsi:type="dcterms:W3CDTF">2022-08-31T01:37:53Z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